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Райнич_АА\Desktop\"/>
    </mc:Choice>
  </mc:AlternateContent>
  <bookViews>
    <workbookView xWindow="0" yWindow="0" windowWidth="28800" windowHeight="12480"/>
  </bookViews>
  <sheets>
    <sheet name="Лист1" sheetId="1" r:id="rId1"/>
  </sheets>
  <definedNames>
    <definedName name="_xlnm.Print_Area" localSheetId="0">Лист1!$A$1:$AJ$23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7" i="1" l="1"/>
  <c r="AG12" i="1"/>
  <c r="AG8" i="1"/>
  <c r="AA8" i="1" l="1"/>
  <c r="AA12" i="1"/>
  <c r="O12" i="1"/>
  <c r="AA18" i="1" l="1"/>
  <c r="AE12" i="1"/>
  <c r="AC12" i="1"/>
  <c r="Y12" i="1"/>
  <c r="W12" i="1"/>
  <c r="U12" i="1"/>
  <c r="S12" i="1"/>
  <c r="Q12" i="1"/>
  <c r="M12" i="1"/>
  <c r="K12" i="1"/>
  <c r="I12" i="1"/>
  <c r="G12" i="1"/>
  <c r="E12" i="1"/>
  <c r="AE8" i="1"/>
  <c r="AC8" i="1"/>
  <c r="Y8" i="1"/>
  <c r="W8" i="1"/>
  <c r="U8" i="1"/>
  <c r="S8" i="1"/>
  <c r="Q8" i="1"/>
  <c r="O8" i="1"/>
  <c r="M8" i="1"/>
  <c r="K8" i="1"/>
  <c r="I8" i="1"/>
  <c r="G8" i="1"/>
  <c r="E8" i="1"/>
  <c r="AJ17" i="1"/>
  <c r="AH13" i="1"/>
  <c r="AJ13" i="1" s="1"/>
  <c r="AH10" i="1"/>
  <c r="AJ10" i="1" s="1"/>
  <c r="AH9" i="1"/>
  <c r="AJ9" i="1" s="1"/>
  <c r="AG18" i="1" l="1"/>
  <c r="AE18" i="1"/>
  <c r="AC18" i="1"/>
  <c r="Y18" i="1"/>
  <c r="W18" i="1"/>
  <c r="U18" i="1"/>
  <c r="S18" i="1"/>
  <c r="Q18" i="1"/>
  <c r="O18" i="1"/>
  <c r="M18" i="1"/>
  <c r="K18" i="1"/>
  <c r="I18" i="1"/>
  <c r="G18" i="1"/>
  <c r="E18" i="1"/>
  <c r="AH11" i="1"/>
  <c r="AJ11" i="1" s="1"/>
  <c r="AJ8" i="1" s="1"/>
  <c r="AH15" i="1"/>
  <c r="AJ15" i="1" s="1"/>
  <c r="AH16" i="1"/>
  <c r="AJ16" i="1" s="1"/>
  <c r="AH14" i="1"/>
  <c r="AJ14" i="1" s="1"/>
  <c r="AJ12" i="1" l="1"/>
  <c r="AJ18" i="1" s="1"/>
  <c r="AH12" i="1"/>
  <c r="AH8" i="1"/>
  <c r="AH18" i="1" l="1"/>
</calcChain>
</file>

<file path=xl/sharedStrings.xml><?xml version="1.0" encoding="utf-8"?>
<sst xmlns="http://schemas.openxmlformats.org/spreadsheetml/2006/main" count="180" uniqueCount="46">
  <si>
    <t xml:space="preserve">Отчет </t>
  </si>
  <si>
    <t>№</t>
  </si>
  <si>
    <t>Наименование главного администратора бюджетных средств</t>
  </si>
  <si>
    <t>Код ГАБС (КВСР)</t>
  </si>
  <si>
    <t>ИТОГО по ГАБС</t>
  </si>
  <si>
    <t>значение показателя</t>
  </si>
  <si>
    <t>Кол-во баллов</t>
  </si>
  <si>
    <t>Кол-во показателей</t>
  </si>
  <si>
    <t>средний балл</t>
  </si>
  <si>
    <t>Группа 1</t>
  </si>
  <si>
    <t>Группа 2</t>
  </si>
  <si>
    <t>Средний показатель по бюджету муниципального округа</t>
  </si>
  <si>
    <r>
      <t xml:space="preserve">Периодичность: </t>
    </r>
    <r>
      <rPr>
        <u/>
        <sz val="11"/>
        <color theme="1"/>
        <rFont val="Times New Roman"/>
        <family val="1"/>
        <charset val="204"/>
      </rPr>
      <t>полугодие</t>
    </r>
    <r>
      <rPr>
        <sz val="11"/>
        <color theme="1"/>
        <rFont val="Times New Roman"/>
        <family val="1"/>
        <charset val="204"/>
      </rPr>
      <t xml:space="preserve">, 9 месяцев, годовая </t>
    </r>
  </si>
  <si>
    <t>1.1.2.1. Исполнение расходов</t>
  </si>
  <si>
    <t>1.1.2.3. Качество прогнозирования расходов ГАБС</t>
  </si>
  <si>
    <t>1.1.2.4. Уровень подготовки платежных документов ГАБС</t>
  </si>
  <si>
    <t>1.1.2.5. Наличие просроченной дебиторской задолженности по расходам</t>
  </si>
  <si>
    <t>1.1.2.6. Наличие просроченной кредиторской задолженности по расходам</t>
  </si>
  <si>
    <t>1.1.2.8. Коэффициент сложности исполнения бюджетных ассигнований по расходам</t>
  </si>
  <si>
    <t>1.2.1. Полнота зачисления платежей в бюджет муниципального округа по ГАБС, объем невыясненных поступлений</t>
  </si>
  <si>
    <t>3.1. Исполнение расходов на бюджетные инвестиции в объекты капитального строительства муниципальной собственности</t>
  </si>
  <si>
    <t>4.1. Исполнение планов финансово-хозяйственной деятельности (ФХД) по доходам (по всем видам финансового обеспечения)</t>
  </si>
  <si>
    <t>4.3. Уровень использования субсидий бюджетными и автономными учреждениями, предоставленных на выполнение муниципальных заданий</t>
  </si>
  <si>
    <t>4.4. Уровень подготовки платежных документов бюджетными и автономными учреждениями</t>
  </si>
  <si>
    <t>4.5. Наличие просроченной дебиторской задолженности по расходам</t>
  </si>
  <si>
    <t>4.6. Наличие просроченной кредиторской задолженности по расходам</t>
  </si>
  <si>
    <t xml:space="preserve">2.1. Исполнение расходов на закупку товаров, работ и услуг для обеспечения муниципальных нужд 
</t>
  </si>
  <si>
    <t>Х</t>
  </si>
  <si>
    <t>1.1.1.5. Качество планирования расходов</t>
  </si>
  <si>
    <t xml:space="preserve">о результатах мониторинга качества финансового менеджмента по главным администраторам бюджетных средств 
по итогам отчетного периода </t>
  </si>
  <si>
    <t>Исполнитель:</t>
  </si>
  <si>
    <t>Райнич А.А.</t>
  </si>
  <si>
    <t>тел: 266-16-17 (доб.256)</t>
  </si>
  <si>
    <t>___________</t>
  </si>
  <si>
    <t>И.о. начальника управления финансов</t>
  </si>
  <si>
    <t>М.А. Ладыгина</t>
  </si>
  <si>
    <t>Управление культуры</t>
  </si>
  <si>
    <t>Управление образования</t>
  </si>
  <si>
    <t>Администрация округа</t>
  </si>
  <si>
    <t>Управление финансов</t>
  </si>
  <si>
    <t>Управление сельского хозяйства</t>
  </si>
  <si>
    <t>Совет депутатов</t>
  </si>
  <si>
    <t>КУМИ</t>
  </si>
  <si>
    <t>Контрольно-счетная палата</t>
  </si>
  <si>
    <t>-</t>
  </si>
  <si>
    <t xml:space="preserve">на 01 июля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</si>
</sst>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10" fontId="2" fillId="0" borderId="3" xfId="1" applyNumberFormat="1" applyFont="1" applyBorder="1" applyAlignment="1">
      <alignment horizontal="center" vertical="center" wrapText="1"/>
    </xf>
    <xf numFmtId="10" fontId="2" fillId="0" borderId="2" xfId="1" applyNumberFormat="1" applyFont="1" applyBorder="1" applyAlignment="1">
      <alignment horizontal="center" vertical="center" wrapText="1"/>
    </xf>
    <xf numFmtId="10" fontId="2" fillId="0" borderId="16" xfId="1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tabSelected="1" zoomScaleNormal="100" workbookViewId="0">
      <selection activeCell="T9" sqref="T9"/>
    </sheetView>
  </sheetViews>
  <sheetFormatPr defaultRowHeight="15" x14ac:dyDescent="0.25"/>
  <cols>
    <col min="1" max="1" width="2.85546875" bestFit="1" customWidth="1"/>
    <col min="2" max="2" width="14.42578125" customWidth="1"/>
    <col min="4" max="4" width="8.28515625" customWidth="1"/>
    <col min="5" max="5" width="6.5703125" bestFit="1" customWidth="1"/>
    <col min="6" max="6" width="8.28515625" customWidth="1"/>
    <col min="7" max="7" width="6.5703125" bestFit="1" customWidth="1"/>
    <col min="8" max="8" width="8.28515625" hidden="1" customWidth="1"/>
    <col min="9" max="9" width="6.5703125" hidden="1" customWidth="1"/>
    <col min="10" max="10" width="8.28515625" hidden="1" customWidth="1"/>
    <col min="11" max="11" width="6.5703125" hidden="1" customWidth="1"/>
    <col min="12" max="12" width="8.28515625" hidden="1" customWidth="1"/>
    <col min="13" max="13" width="6.7109375" hidden="1" customWidth="1"/>
    <col min="14" max="14" width="8.28515625" hidden="1" customWidth="1"/>
    <col min="15" max="15" width="6.42578125" hidden="1" customWidth="1"/>
    <col min="16" max="16" width="9.42578125" hidden="1" customWidth="1"/>
    <col min="17" max="17" width="7" customWidth="1"/>
    <col min="18" max="18" width="8.28515625" customWidth="1"/>
    <col min="19" max="19" width="7.28515625" customWidth="1"/>
    <col min="20" max="20" width="8.28515625" customWidth="1"/>
    <col min="21" max="21" width="7.42578125" customWidth="1"/>
    <col min="22" max="22" width="8.28515625" customWidth="1"/>
    <col min="23" max="23" width="6.85546875" customWidth="1"/>
    <col min="24" max="24" width="8.28515625" customWidth="1"/>
    <col min="25" max="25" width="7" customWidth="1"/>
    <col min="26" max="26" width="8.28515625" customWidth="1"/>
    <col min="27" max="31" width="7.28515625" customWidth="1"/>
    <col min="32" max="32" width="8.28515625" customWidth="1"/>
    <col min="33" max="34" width="7.28515625" customWidth="1"/>
    <col min="35" max="35" width="8.140625" customWidth="1"/>
    <col min="36" max="36" width="7.85546875" customWidth="1"/>
  </cols>
  <sheetData>
    <row r="1" spans="1:36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0.75" customHeight="1" x14ac:dyDescent="0.25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36" x14ac:dyDescent="0.25">
      <c r="A3" s="47" t="s">
        <v>12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36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spans="1:36" ht="15.75" thickBot="1" x14ac:dyDescent="0.3"/>
    <row r="6" spans="1:36" ht="128.25" customHeight="1" x14ac:dyDescent="0.25">
      <c r="A6" s="53" t="s">
        <v>1</v>
      </c>
      <c r="B6" s="55" t="s">
        <v>2</v>
      </c>
      <c r="C6" s="57" t="s">
        <v>3</v>
      </c>
      <c r="D6" s="55" t="s">
        <v>28</v>
      </c>
      <c r="E6" s="52"/>
      <c r="F6" s="52" t="s">
        <v>13</v>
      </c>
      <c r="G6" s="52"/>
      <c r="H6" s="52" t="s">
        <v>14</v>
      </c>
      <c r="I6" s="52"/>
      <c r="J6" s="52" t="s">
        <v>15</v>
      </c>
      <c r="K6" s="52"/>
      <c r="L6" s="52" t="s">
        <v>16</v>
      </c>
      <c r="M6" s="52"/>
      <c r="N6" s="52" t="s">
        <v>17</v>
      </c>
      <c r="O6" s="52"/>
      <c r="P6" s="52" t="s">
        <v>18</v>
      </c>
      <c r="Q6" s="52"/>
      <c r="R6" s="52" t="s">
        <v>19</v>
      </c>
      <c r="S6" s="52"/>
      <c r="T6" s="52" t="s">
        <v>26</v>
      </c>
      <c r="U6" s="52"/>
      <c r="V6" s="52" t="s">
        <v>20</v>
      </c>
      <c r="W6" s="52"/>
      <c r="X6" s="52" t="s">
        <v>21</v>
      </c>
      <c r="Y6" s="52"/>
      <c r="Z6" s="62" t="s">
        <v>22</v>
      </c>
      <c r="AA6" s="55"/>
      <c r="AB6" s="52" t="s">
        <v>23</v>
      </c>
      <c r="AC6" s="52"/>
      <c r="AD6" s="52" t="s">
        <v>24</v>
      </c>
      <c r="AE6" s="52"/>
      <c r="AF6" s="52" t="s">
        <v>25</v>
      </c>
      <c r="AG6" s="62"/>
      <c r="AH6" s="61" t="s">
        <v>4</v>
      </c>
      <c r="AI6" s="52"/>
      <c r="AJ6" s="57"/>
    </row>
    <row r="7" spans="1:36" ht="51.75" thickBot="1" x14ac:dyDescent="0.3">
      <c r="A7" s="54"/>
      <c r="B7" s="56"/>
      <c r="C7" s="58"/>
      <c r="D7" s="8" t="s">
        <v>5</v>
      </c>
      <c r="E7" s="5" t="s">
        <v>6</v>
      </c>
      <c r="F7" s="5" t="s">
        <v>5</v>
      </c>
      <c r="G7" s="5" t="s">
        <v>6</v>
      </c>
      <c r="H7" s="5" t="s">
        <v>5</v>
      </c>
      <c r="I7" s="5" t="s">
        <v>6</v>
      </c>
      <c r="J7" s="5" t="s">
        <v>5</v>
      </c>
      <c r="K7" s="5" t="s">
        <v>6</v>
      </c>
      <c r="L7" s="5" t="s">
        <v>5</v>
      </c>
      <c r="M7" s="5" t="s">
        <v>6</v>
      </c>
      <c r="N7" s="5" t="s">
        <v>5</v>
      </c>
      <c r="O7" s="5" t="s">
        <v>6</v>
      </c>
      <c r="P7" s="5" t="s">
        <v>5</v>
      </c>
      <c r="Q7" s="5" t="s">
        <v>6</v>
      </c>
      <c r="R7" s="5" t="s">
        <v>5</v>
      </c>
      <c r="S7" s="5" t="s">
        <v>6</v>
      </c>
      <c r="T7" s="5" t="s">
        <v>5</v>
      </c>
      <c r="U7" s="5" t="s">
        <v>6</v>
      </c>
      <c r="V7" s="5" t="s">
        <v>5</v>
      </c>
      <c r="W7" s="5" t="s">
        <v>6</v>
      </c>
      <c r="X7" s="5" t="s">
        <v>5</v>
      </c>
      <c r="Y7" s="5" t="s">
        <v>6</v>
      </c>
      <c r="Z7" s="5" t="s">
        <v>5</v>
      </c>
      <c r="AA7" s="5" t="s">
        <v>6</v>
      </c>
      <c r="AB7" s="5" t="s">
        <v>5</v>
      </c>
      <c r="AC7" s="5" t="s">
        <v>6</v>
      </c>
      <c r="AD7" s="5" t="s">
        <v>5</v>
      </c>
      <c r="AE7" s="5" t="s">
        <v>6</v>
      </c>
      <c r="AF7" s="5" t="s">
        <v>5</v>
      </c>
      <c r="AG7" s="6" t="s">
        <v>6</v>
      </c>
      <c r="AH7" s="7" t="s">
        <v>6</v>
      </c>
      <c r="AI7" s="5" t="s">
        <v>7</v>
      </c>
      <c r="AJ7" s="23" t="s">
        <v>8</v>
      </c>
    </row>
    <row r="8" spans="1:36" ht="15.75" thickBot="1" x14ac:dyDescent="0.3">
      <c r="A8" s="59" t="s">
        <v>9</v>
      </c>
      <c r="B8" s="60"/>
      <c r="C8" s="4" t="s">
        <v>27</v>
      </c>
      <c r="D8" s="11" t="s">
        <v>27</v>
      </c>
      <c r="E8" s="24">
        <f>E10+E11+E9</f>
        <v>17.3</v>
      </c>
      <c r="F8" s="3" t="s">
        <v>27</v>
      </c>
      <c r="G8" s="24">
        <f>G10+G11+G9</f>
        <v>16.3</v>
      </c>
      <c r="H8" s="3" t="s">
        <v>27</v>
      </c>
      <c r="I8" s="24">
        <f>I10+I11+I9</f>
        <v>16.3</v>
      </c>
      <c r="J8" s="3" t="s">
        <v>27</v>
      </c>
      <c r="K8" s="24">
        <f>K10+K11+K9</f>
        <v>10</v>
      </c>
      <c r="L8" s="3" t="s">
        <v>27</v>
      </c>
      <c r="M8" s="24">
        <f>M10+M11+M9</f>
        <v>15</v>
      </c>
      <c r="N8" s="3" t="s">
        <v>27</v>
      </c>
      <c r="O8" s="24">
        <f>O10+O11+O9</f>
        <v>15</v>
      </c>
      <c r="P8" s="3" t="s">
        <v>27</v>
      </c>
      <c r="Q8" s="24">
        <f>Q10+Q11+Q9</f>
        <v>8.1</v>
      </c>
      <c r="R8" s="3" t="s">
        <v>27</v>
      </c>
      <c r="S8" s="24">
        <f>S10+S11+S9</f>
        <v>15</v>
      </c>
      <c r="T8" s="3" t="s">
        <v>27</v>
      </c>
      <c r="U8" s="24">
        <f>U10+U11+U9</f>
        <v>6.4</v>
      </c>
      <c r="V8" s="3" t="s">
        <v>27</v>
      </c>
      <c r="W8" s="24">
        <f>W10+W11+W9</f>
        <v>5</v>
      </c>
      <c r="X8" s="3" t="s">
        <v>27</v>
      </c>
      <c r="Y8" s="24">
        <f>Y10+Y11+Y9</f>
        <v>15.6</v>
      </c>
      <c r="Z8" s="3" t="s">
        <v>27</v>
      </c>
      <c r="AA8" s="24">
        <f>AA10+AA11+AA9</f>
        <v>15</v>
      </c>
      <c r="AB8" s="3" t="s">
        <v>27</v>
      </c>
      <c r="AC8" s="24">
        <f>AC10+AC11+AC9</f>
        <v>7.9</v>
      </c>
      <c r="AD8" s="3" t="s">
        <v>27</v>
      </c>
      <c r="AE8" s="24">
        <f>AE10+AE11+AE9</f>
        <v>30</v>
      </c>
      <c r="AF8" s="3" t="s">
        <v>27</v>
      </c>
      <c r="AG8" s="24">
        <f>AG10+AG11+AG9</f>
        <v>30</v>
      </c>
      <c r="AH8" s="28">
        <f>AH10+AH11+AH9</f>
        <v>222.89999999999998</v>
      </c>
      <c r="AI8" s="3" t="s">
        <v>27</v>
      </c>
      <c r="AJ8" s="35">
        <f>AJ10+AJ11+AJ9</f>
        <v>15.456190476190475</v>
      </c>
    </row>
    <row r="9" spans="1:36" ht="25.5" x14ac:dyDescent="0.25">
      <c r="A9" s="14">
        <v>1</v>
      </c>
      <c r="B9" s="17" t="s">
        <v>38</v>
      </c>
      <c r="C9" s="18"/>
      <c r="D9" s="15">
        <v>3.84</v>
      </c>
      <c r="E9" s="25">
        <v>1.3</v>
      </c>
      <c r="F9" s="43">
        <v>0.45100000000000001</v>
      </c>
      <c r="G9" s="25">
        <v>0</v>
      </c>
      <c r="H9" s="43">
        <v>0.73919999999999997</v>
      </c>
      <c r="I9" s="25">
        <v>0</v>
      </c>
      <c r="J9" s="43">
        <v>0.99380000000000002</v>
      </c>
      <c r="K9" s="25">
        <v>0</v>
      </c>
      <c r="L9" s="16" t="s">
        <v>44</v>
      </c>
      <c r="M9" s="25">
        <v>5</v>
      </c>
      <c r="N9" s="16" t="s">
        <v>44</v>
      </c>
      <c r="O9" s="25">
        <v>5</v>
      </c>
      <c r="P9" s="16">
        <v>0.56000000000000005</v>
      </c>
      <c r="Q9" s="25">
        <v>0</v>
      </c>
      <c r="R9" s="42">
        <v>0</v>
      </c>
      <c r="S9" s="25">
        <v>5</v>
      </c>
      <c r="T9" s="43">
        <v>0.64739999999999998</v>
      </c>
      <c r="U9" s="25">
        <v>5</v>
      </c>
      <c r="V9" s="16" t="s">
        <v>44</v>
      </c>
      <c r="W9" s="25">
        <v>0</v>
      </c>
      <c r="X9" s="43">
        <v>0.4299</v>
      </c>
      <c r="Y9" s="25">
        <v>0</v>
      </c>
      <c r="Z9" s="43">
        <v>1</v>
      </c>
      <c r="AA9" s="25">
        <v>5</v>
      </c>
      <c r="AB9" s="43">
        <v>0.98939999999999995</v>
      </c>
      <c r="AC9" s="25">
        <v>0</v>
      </c>
      <c r="AD9" s="16" t="s">
        <v>44</v>
      </c>
      <c r="AE9" s="25">
        <v>10</v>
      </c>
      <c r="AF9" s="16" t="s">
        <v>44</v>
      </c>
      <c r="AG9" s="25">
        <v>10</v>
      </c>
      <c r="AH9" s="29">
        <f>E9+G9+I9+K9+M9+O9+Q9+S9+U9+W9+Y9+AA9+AC9+AE9+AG9</f>
        <v>46.3</v>
      </c>
      <c r="AI9" s="1">
        <v>14</v>
      </c>
      <c r="AJ9" s="32">
        <f>AH9/AI9</f>
        <v>3.3071428571428569</v>
      </c>
    </row>
    <row r="10" spans="1:36" ht="25.5" x14ac:dyDescent="0.25">
      <c r="A10" s="13">
        <v>2</v>
      </c>
      <c r="B10" s="21" t="s">
        <v>36</v>
      </c>
      <c r="C10" s="22"/>
      <c r="D10" s="10">
        <v>18.8</v>
      </c>
      <c r="E10" s="27">
        <v>6</v>
      </c>
      <c r="F10" s="41">
        <v>0.47089999999999999</v>
      </c>
      <c r="G10" s="27">
        <v>6.3</v>
      </c>
      <c r="H10" s="41">
        <v>0.8599</v>
      </c>
      <c r="I10" s="27">
        <v>10</v>
      </c>
      <c r="J10" s="41">
        <v>0.99829999999999997</v>
      </c>
      <c r="K10" s="27">
        <v>5</v>
      </c>
      <c r="L10" s="2" t="s">
        <v>44</v>
      </c>
      <c r="M10" s="27">
        <v>5</v>
      </c>
      <c r="N10" s="2" t="s">
        <v>44</v>
      </c>
      <c r="O10" s="27">
        <v>5</v>
      </c>
      <c r="P10" s="2">
        <v>9.69</v>
      </c>
      <c r="Q10" s="27">
        <v>3.1</v>
      </c>
      <c r="R10" s="42">
        <v>0</v>
      </c>
      <c r="S10" s="27">
        <v>5</v>
      </c>
      <c r="T10" s="41">
        <v>0.441</v>
      </c>
      <c r="U10" s="27">
        <v>0</v>
      </c>
      <c r="V10" s="2" t="s">
        <v>44</v>
      </c>
      <c r="W10" s="27">
        <v>0</v>
      </c>
      <c r="X10" s="41">
        <v>0.4763</v>
      </c>
      <c r="Y10" s="27">
        <v>5.6</v>
      </c>
      <c r="Z10" s="41">
        <v>1.0011000000000001</v>
      </c>
      <c r="AA10" s="27">
        <v>5</v>
      </c>
      <c r="AB10" s="41">
        <v>0.99509999999999998</v>
      </c>
      <c r="AC10" s="27">
        <v>2.9</v>
      </c>
      <c r="AD10" s="2" t="s">
        <v>44</v>
      </c>
      <c r="AE10" s="27">
        <v>10</v>
      </c>
      <c r="AF10" s="2" t="s">
        <v>44</v>
      </c>
      <c r="AG10" s="27">
        <v>10</v>
      </c>
      <c r="AH10" s="31">
        <f>E10+G10+I10+K10+M10+O10+Q10+S10+U10+W10+Y10+AA10+AC10+AE10+AG10</f>
        <v>78.900000000000006</v>
      </c>
      <c r="AI10" s="2">
        <v>14</v>
      </c>
      <c r="AJ10" s="34">
        <f>AH10/AI10</f>
        <v>5.6357142857142861</v>
      </c>
    </row>
    <row r="11" spans="1:36" ht="26.25" thickBot="1" x14ac:dyDescent="0.3">
      <c r="A11" s="12">
        <v>3</v>
      </c>
      <c r="B11" s="19" t="s">
        <v>37</v>
      </c>
      <c r="C11" s="20"/>
      <c r="D11" s="9">
        <v>30</v>
      </c>
      <c r="E11" s="26">
        <v>10</v>
      </c>
      <c r="F11" s="42">
        <v>0.48270000000000002</v>
      </c>
      <c r="G11" s="26">
        <v>10</v>
      </c>
      <c r="H11" s="42">
        <v>0.81499999999999995</v>
      </c>
      <c r="I11" s="26">
        <v>6.3</v>
      </c>
      <c r="J11" s="42">
        <v>0.99829999999999997</v>
      </c>
      <c r="K11" s="26">
        <v>5</v>
      </c>
      <c r="L11" s="1" t="s">
        <v>44</v>
      </c>
      <c r="M11" s="26">
        <v>5</v>
      </c>
      <c r="N11" s="1" t="s">
        <v>44</v>
      </c>
      <c r="O11" s="26">
        <v>5</v>
      </c>
      <c r="P11" s="44">
        <v>29.8</v>
      </c>
      <c r="Q11" s="26">
        <v>5</v>
      </c>
      <c r="R11" s="42">
        <v>0</v>
      </c>
      <c r="S11" s="26">
        <v>5</v>
      </c>
      <c r="T11" s="42">
        <v>0.48659999999999998</v>
      </c>
      <c r="U11" s="26">
        <v>1.4</v>
      </c>
      <c r="V11" s="42">
        <v>0.38159999999999999</v>
      </c>
      <c r="W11" s="26">
        <v>5</v>
      </c>
      <c r="X11" s="42">
        <v>0.51219999999999999</v>
      </c>
      <c r="Y11" s="26">
        <v>10</v>
      </c>
      <c r="Z11" s="42">
        <v>1.1068</v>
      </c>
      <c r="AA11" s="26">
        <v>5</v>
      </c>
      <c r="AB11" s="42">
        <v>0.99909999999999999</v>
      </c>
      <c r="AC11" s="26">
        <v>5</v>
      </c>
      <c r="AD11" s="1" t="s">
        <v>44</v>
      </c>
      <c r="AE11" s="26">
        <v>10</v>
      </c>
      <c r="AF11" s="1" t="s">
        <v>44</v>
      </c>
      <c r="AG11" s="26">
        <v>10</v>
      </c>
      <c r="AH11" s="30">
        <f>E11+G11+I11+K11+M11+O11+Q11+S11+U11+W11+Y11+AA11+AC11+AE11+AG11</f>
        <v>97.699999999999989</v>
      </c>
      <c r="AI11" s="1">
        <v>15</v>
      </c>
      <c r="AJ11" s="33">
        <f>AH11/AI11</f>
        <v>6.5133333333333328</v>
      </c>
    </row>
    <row r="12" spans="1:36" ht="15.75" thickBot="1" x14ac:dyDescent="0.3">
      <c r="A12" s="59" t="s">
        <v>10</v>
      </c>
      <c r="B12" s="60"/>
      <c r="C12" s="4" t="s">
        <v>27</v>
      </c>
      <c r="D12" s="11" t="s">
        <v>27</v>
      </c>
      <c r="E12" s="24">
        <f>E17+E13+E16+E14+E15</f>
        <v>37</v>
      </c>
      <c r="F12" s="3" t="s">
        <v>27</v>
      </c>
      <c r="G12" s="24">
        <f>G17+G13+G16+G14+G15</f>
        <v>26.799999999999997</v>
      </c>
      <c r="H12" s="3" t="s">
        <v>27</v>
      </c>
      <c r="I12" s="24">
        <f>I17+I13+I16+I14+I15</f>
        <v>35.700000000000003</v>
      </c>
      <c r="J12" s="3" t="s">
        <v>27</v>
      </c>
      <c r="K12" s="24">
        <f>K17+K13+K16+K14+K15</f>
        <v>15.200000000000001</v>
      </c>
      <c r="L12" s="3" t="s">
        <v>27</v>
      </c>
      <c r="M12" s="24">
        <f>M17+M13+M16+M14+M15</f>
        <v>25</v>
      </c>
      <c r="N12" s="3" t="s">
        <v>27</v>
      </c>
      <c r="O12" s="24">
        <f>O17+O13+O16+O14+O15</f>
        <v>25</v>
      </c>
      <c r="P12" s="3" t="s">
        <v>27</v>
      </c>
      <c r="Q12" s="24">
        <f>Q17+Q13+Q16+Q14+Q15</f>
        <v>12.1</v>
      </c>
      <c r="R12" s="3" t="s">
        <v>27</v>
      </c>
      <c r="S12" s="24">
        <f>S17+S13+S16+S14+S15</f>
        <v>10</v>
      </c>
      <c r="T12" s="3" t="s">
        <v>27</v>
      </c>
      <c r="U12" s="24">
        <f>U17+U13+U16+U14+U15</f>
        <v>19.399999999999999</v>
      </c>
      <c r="V12" s="3" t="s">
        <v>27</v>
      </c>
      <c r="W12" s="24">
        <f>W17+W13+W16+W14+W15</f>
        <v>0</v>
      </c>
      <c r="X12" s="3" t="s">
        <v>27</v>
      </c>
      <c r="Y12" s="24">
        <f>Y17+Y13+Y16+Y14+Y15</f>
        <v>0</v>
      </c>
      <c r="Z12" s="3" t="s">
        <v>27</v>
      </c>
      <c r="AA12" s="24">
        <f>AA17+AA13+AA16+AA14+AA15</f>
        <v>0</v>
      </c>
      <c r="AB12" s="3" t="s">
        <v>27</v>
      </c>
      <c r="AC12" s="24">
        <f>AC17+AC13+AC16+AC14+AC15</f>
        <v>0</v>
      </c>
      <c r="AD12" s="3" t="s">
        <v>27</v>
      </c>
      <c r="AE12" s="24">
        <f>AE17+AE13+AE16+AE14+AE15</f>
        <v>0</v>
      </c>
      <c r="AF12" s="3" t="s">
        <v>27</v>
      </c>
      <c r="AG12" s="24">
        <f>AG17+AG13+AG16+AG14+AG15</f>
        <v>0</v>
      </c>
      <c r="AH12" s="28">
        <f>AH17+AH13+AH16+AH14+AH15</f>
        <v>206.20000000000002</v>
      </c>
      <c r="AI12" s="3" t="s">
        <v>27</v>
      </c>
      <c r="AJ12" s="35">
        <f>AJ17+AJ13+AJ16+AJ14+AJ15</f>
        <v>24.118055555555557</v>
      </c>
    </row>
    <row r="13" spans="1:36" ht="38.25" x14ac:dyDescent="0.25">
      <c r="A13" s="14">
        <v>1</v>
      </c>
      <c r="B13" s="17" t="s">
        <v>40</v>
      </c>
      <c r="C13" s="18"/>
      <c r="D13" s="15">
        <v>30</v>
      </c>
      <c r="E13" s="25">
        <v>10</v>
      </c>
      <c r="F13" s="43">
        <v>0.37859999999999999</v>
      </c>
      <c r="G13" s="25">
        <v>0</v>
      </c>
      <c r="H13" s="43">
        <v>0.62319999999999998</v>
      </c>
      <c r="I13" s="25">
        <v>0</v>
      </c>
      <c r="J13" s="43">
        <v>0.96579999999999999</v>
      </c>
      <c r="K13" s="25">
        <v>0</v>
      </c>
      <c r="L13" s="16" t="s">
        <v>44</v>
      </c>
      <c r="M13" s="25">
        <v>5</v>
      </c>
      <c r="N13" s="16" t="s">
        <v>44</v>
      </c>
      <c r="O13" s="25">
        <v>5</v>
      </c>
      <c r="P13" s="16">
        <v>0.14000000000000001</v>
      </c>
      <c r="Q13" s="25">
        <v>0</v>
      </c>
      <c r="R13" s="42">
        <v>0</v>
      </c>
      <c r="S13" s="25">
        <v>5</v>
      </c>
      <c r="T13" s="43">
        <v>9.0300000000000005E-2</v>
      </c>
      <c r="U13" s="25">
        <v>0</v>
      </c>
      <c r="V13" s="16" t="s">
        <v>44</v>
      </c>
      <c r="W13" s="25">
        <v>0</v>
      </c>
      <c r="X13" s="43" t="s">
        <v>44</v>
      </c>
      <c r="Y13" s="25">
        <v>0</v>
      </c>
      <c r="Z13" s="43" t="s">
        <v>44</v>
      </c>
      <c r="AA13" s="25">
        <v>0</v>
      </c>
      <c r="AB13" s="43" t="s">
        <v>44</v>
      </c>
      <c r="AC13" s="25">
        <v>0</v>
      </c>
      <c r="AD13" s="16" t="s">
        <v>44</v>
      </c>
      <c r="AE13" s="25">
        <v>0</v>
      </c>
      <c r="AF13" s="16" t="s">
        <v>44</v>
      </c>
      <c r="AG13" s="25">
        <v>0</v>
      </c>
      <c r="AH13" s="29">
        <f>E13+G13+I13+K13+M13+O13+Q13+S13+U13+W13+Y13+AA13+AC13+AE13+AG13</f>
        <v>25</v>
      </c>
      <c r="AI13" s="16">
        <v>9</v>
      </c>
      <c r="AJ13" s="32">
        <f>AH13/AI13</f>
        <v>2.7777777777777777</v>
      </c>
    </row>
    <row r="14" spans="1:36" x14ac:dyDescent="0.25">
      <c r="A14" s="12">
        <v>2</v>
      </c>
      <c r="B14" s="21" t="s">
        <v>42</v>
      </c>
      <c r="C14" s="22"/>
      <c r="D14" s="10">
        <v>28.17</v>
      </c>
      <c r="E14" s="27">
        <v>9.4</v>
      </c>
      <c r="F14" s="41">
        <v>0.41610000000000003</v>
      </c>
      <c r="G14" s="27">
        <v>2.7</v>
      </c>
      <c r="H14" s="41">
        <v>0.90080000000000005</v>
      </c>
      <c r="I14" s="27">
        <v>7.7</v>
      </c>
      <c r="J14" s="41">
        <v>0.97140000000000004</v>
      </c>
      <c r="K14" s="27">
        <v>0.8</v>
      </c>
      <c r="L14" s="2" t="s">
        <v>44</v>
      </c>
      <c r="M14" s="27">
        <v>5</v>
      </c>
      <c r="N14" s="2" t="s">
        <v>44</v>
      </c>
      <c r="O14" s="27">
        <v>5</v>
      </c>
      <c r="P14" s="2">
        <v>0.15</v>
      </c>
      <c r="Q14" s="27">
        <v>0.4</v>
      </c>
      <c r="R14" s="42">
        <v>0</v>
      </c>
      <c r="S14" s="27">
        <v>5</v>
      </c>
      <c r="T14" s="41">
        <v>0.83740000000000003</v>
      </c>
      <c r="U14" s="27">
        <v>4.9000000000000004</v>
      </c>
      <c r="V14" s="2" t="s">
        <v>44</v>
      </c>
      <c r="W14" s="27">
        <v>0</v>
      </c>
      <c r="X14" s="41" t="s">
        <v>44</v>
      </c>
      <c r="Y14" s="27">
        <v>0</v>
      </c>
      <c r="Z14" s="41" t="s">
        <v>44</v>
      </c>
      <c r="AA14" s="27">
        <v>0</v>
      </c>
      <c r="AB14" s="41" t="s">
        <v>44</v>
      </c>
      <c r="AC14" s="27">
        <v>0</v>
      </c>
      <c r="AD14" s="2" t="s">
        <v>44</v>
      </c>
      <c r="AE14" s="27">
        <v>0</v>
      </c>
      <c r="AF14" s="2" t="s">
        <v>44</v>
      </c>
      <c r="AG14" s="27">
        <v>0</v>
      </c>
      <c r="AH14" s="31">
        <f>E14+G14+I14+K14+M14+O14+Q14+S14+U14+W14+Y14+AA14+AC14+AE14+AG14</f>
        <v>40.9</v>
      </c>
      <c r="AI14" s="2">
        <v>9</v>
      </c>
      <c r="AJ14" s="34">
        <f>AH14/AI14</f>
        <v>4.5444444444444443</v>
      </c>
    </row>
    <row r="15" spans="1:36" ht="25.5" x14ac:dyDescent="0.25">
      <c r="A15" s="12">
        <v>3</v>
      </c>
      <c r="B15" s="19" t="s">
        <v>43</v>
      </c>
      <c r="C15" s="20"/>
      <c r="D15" s="9">
        <v>20</v>
      </c>
      <c r="E15" s="26">
        <v>6.7</v>
      </c>
      <c r="F15" s="42">
        <v>0.4365</v>
      </c>
      <c r="G15" s="26">
        <v>4.2</v>
      </c>
      <c r="H15" s="42">
        <v>0.94479999999999997</v>
      </c>
      <c r="I15" s="26">
        <v>9</v>
      </c>
      <c r="J15" s="42">
        <v>1</v>
      </c>
      <c r="K15" s="26">
        <v>5</v>
      </c>
      <c r="L15" s="1" t="s">
        <v>44</v>
      </c>
      <c r="M15" s="26">
        <v>5</v>
      </c>
      <c r="N15" s="1" t="s">
        <v>44</v>
      </c>
      <c r="O15" s="26">
        <v>5</v>
      </c>
      <c r="P15" s="1">
        <v>0.18</v>
      </c>
      <c r="Q15" s="26">
        <v>1.2</v>
      </c>
      <c r="R15" s="42" t="s">
        <v>44</v>
      </c>
      <c r="S15" s="26">
        <v>0</v>
      </c>
      <c r="T15" s="42">
        <v>0.85499999999999998</v>
      </c>
      <c r="U15" s="26">
        <v>5</v>
      </c>
      <c r="V15" s="1" t="s">
        <v>44</v>
      </c>
      <c r="W15" s="26">
        <v>0</v>
      </c>
      <c r="X15" s="42" t="s">
        <v>44</v>
      </c>
      <c r="Y15" s="26">
        <v>0</v>
      </c>
      <c r="Z15" s="42" t="s">
        <v>44</v>
      </c>
      <c r="AA15" s="26">
        <v>0</v>
      </c>
      <c r="AB15" s="42" t="s">
        <v>44</v>
      </c>
      <c r="AC15" s="26">
        <v>0</v>
      </c>
      <c r="AD15" s="1" t="s">
        <v>44</v>
      </c>
      <c r="AE15" s="26">
        <v>0</v>
      </c>
      <c r="AF15" s="1" t="s">
        <v>44</v>
      </c>
      <c r="AG15" s="26">
        <v>0</v>
      </c>
      <c r="AH15" s="30">
        <f>E15+G15+I15+K15+M15+O15+Q15+S15+U15+W15+Y15+AA15+AC15+AE15+AG15</f>
        <v>41.1</v>
      </c>
      <c r="AI15" s="1">
        <v>8</v>
      </c>
      <c r="AJ15" s="33">
        <f>AH15/AI15</f>
        <v>5.1375000000000002</v>
      </c>
    </row>
    <row r="16" spans="1:36" ht="25.5" x14ac:dyDescent="0.25">
      <c r="A16" s="12">
        <v>4</v>
      </c>
      <c r="B16" s="19" t="s">
        <v>41</v>
      </c>
      <c r="C16" s="20"/>
      <c r="D16" s="9">
        <v>20.41</v>
      </c>
      <c r="E16" s="26">
        <v>6.8</v>
      </c>
      <c r="F16" s="42">
        <v>0.51439999999999997</v>
      </c>
      <c r="G16" s="26">
        <v>9.9</v>
      </c>
      <c r="H16" s="42">
        <v>0.94579999999999997</v>
      </c>
      <c r="I16" s="26">
        <v>9</v>
      </c>
      <c r="J16" s="42">
        <v>1</v>
      </c>
      <c r="K16" s="26">
        <v>5</v>
      </c>
      <c r="L16" s="1" t="s">
        <v>44</v>
      </c>
      <c r="M16" s="26">
        <v>5</v>
      </c>
      <c r="N16" s="1" t="s">
        <v>44</v>
      </c>
      <c r="O16" s="26">
        <v>5</v>
      </c>
      <c r="P16" s="1">
        <v>0.15</v>
      </c>
      <c r="Q16" s="26">
        <v>0.5</v>
      </c>
      <c r="R16" s="42" t="s">
        <v>44</v>
      </c>
      <c r="S16" s="26">
        <v>0</v>
      </c>
      <c r="T16" s="42">
        <v>0.78859999999999997</v>
      </c>
      <c r="U16" s="26">
        <v>4.5999999999999996</v>
      </c>
      <c r="V16" s="1" t="s">
        <v>44</v>
      </c>
      <c r="W16" s="26">
        <v>0</v>
      </c>
      <c r="X16" s="42" t="s">
        <v>44</v>
      </c>
      <c r="Y16" s="26">
        <v>0</v>
      </c>
      <c r="Z16" s="42" t="s">
        <v>44</v>
      </c>
      <c r="AA16" s="26">
        <v>0</v>
      </c>
      <c r="AB16" s="42" t="s">
        <v>44</v>
      </c>
      <c r="AC16" s="26">
        <v>0</v>
      </c>
      <c r="AD16" s="1" t="s">
        <v>44</v>
      </c>
      <c r="AE16" s="26">
        <v>0</v>
      </c>
      <c r="AF16" s="1" t="s">
        <v>44</v>
      </c>
      <c r="AG16" s="26">
        <v>0</v>
      </c>
      <c r="AH16" s="30">
        <f>E16+G16+I16+K16+M16+O16+Q16+S16+U16+W16+Y16+AA16+AC16+AE16+AG16</f>
        <v>45.800000000000004</v>
      </c>
      <c r="AI16" s="1">
        <v>8</v>
      </c>
      <c r="AJ16" s="33">
        <f>AH16/AI16</f>
        <v>5.7250000000000005</v>
      </c>
    </row>
    <row r="17" spans="1:36" ht="26.25" thickBot="1" x14ac:dyDescent="0.3">
      <c r="A17" s="12">
        <v>5</v>
      </c>
      <c r="B17" s="19" t="s">
        <v>39</v>
      </c>
      <c r="C17" s="20"/>
      <c r="D17" s="9">
        <v>12.21</v>
      </c>
      <c r="E17" s="26">
        <v>4.0999999999999996</v>
      </c>
      <c r="F17" s="42">
        <v>0.51629999999999998</v>
      </c>
      <c r="G17" s="26">
        <v>10</v>
      </c>
      <c r="H17" s="42">
        <v>0.98229999999999995</v>
      </c>
      <c r="I17" s="26">
        <v>10</v>
      </c>
      <c r="J17" s="42">
        <v>0.99619999999999997</v>
      </c>
      <c r="K17" s="26">
        <v>4.4000000000000004</v>
      </c>
      <c r="L17" s="1" t="s">
        <v>44</v>
      </c>
      <c r="M17" s="26">
        <v>5</v>
      </c>
      <c r="N17" s="1" t="s">
        <v>44</v>
      </c>
      <c r="O17" s="26">
        <v>5</v>
      </c>
      <c r="P17" s="1">
        <v>0.48</v>
      </c>
      <c r="Q17" s="26">
        <v>10</v>
      </c>
      <c r="R17" s="42">
        <v>2E-3</v>
      </c>
      <c r="S17" s="26">
        <v>0</v>
      </c>
      <c r="T17" s="42">
        <v>0.83589999999999998</v>
      </c>
      <c r="U17" s="26">
        <v>4.9000000000000004</v>
      </c>
      <c r="V17" s="1" t="s">
        <v>44</v>
      </c>
      <c r="W17" s="26">
        <v>0</v>
      </c>
      <c r="X17" s="42" t="s">
        <v>44</v>
      </c>
      <c r="Y17" s="26">
        <v>0</v>
      </c>
      <c r="Z17" s="42" t="s">
        <v>44</v>
      </c>
      <c r="AA17" s="26">
        <v>0</v>
      </c>
      <c r="AB17" s="42" t="s">
        <v>44</v>
      </c>
      <c r="AC17" s="26">
        <v>0</v>
      </c>
      <c r="AD17" s="1" t="s">
        <v>44</v>
      </c>
      <c r="AE17" s="26">
        <v>0</v>
      </c>
      <c r="AF17" s="1" t="s">
        <v>44</v>
      </c>
      <c r="AG17" s="26">
        <v>0</v>
      </c>
      <c r="AH17" s="30">
        <f>E17+G17+I17+K17+M17+O17+Q17+S17+U17+W17+Y17+AA17+AC17+AE17+AG17</f>
        <v>53.4</v>
      </c>
      <c r="AI17" s="1">
        <v>9</v>
      </c>
      <c r="AJ17" s="33">
        <f>AH17/AI17</f>
        <v>5.9333333333333336</v>
      </c>
    </row>
    <row r="18" spans="1:36" ht="53.25" customHeight="1" thickBot="1" x14ac:dyDescent="0.3">
      <c r="A18" s="50" t="s">
        <v>11</v>
      </c>
      <c r="B18" s="51"/>
      <c r="C18" s="4" t="s">
        <v>27</v>
      </c>
      <c r="D18" s="11" t="s">
        <v>27</v>
      </c>
      <c r="E18" s="24">
        <f>(E8+E12)/2</f>
        <v>27.15</v>
      </c>
      <c r="F18" s="3" t="s">
        <v>27</v>
      </c>
      <c r="G18" s="24">
        <f>(G8+G12)/2</f>
        <v>21.549999999999997</v>
      </c>
      <c r="H18" s="3" t="s">
        <v>27</v>
      </c>
      <c r="I18" s="24">
        <f>(I8+I12)/2</f>
        <v>26</v>
      </c>
      <c r="J18" s="3" t="s">
        <v>27</v>
      </c>
      <c r="K18" s="24">
        <f>(K8+K12)/2</f>
        <v>12.600000000000001</v>
      </c>
      <c r="L18" s="3" t="s">
        <v>27</v>
      </c>
      <c r="M18" s="24">
        <f>(M8+M12)/2</f>
        <v>20</v>
      </c>
      <c r="N18" s="3" t="s">
        <v>27</v>
      </c>
      <c r="O18" s="24">
        <f>(O8+O12)/2</f>
        <v>20</v>
      </c>
      <c r="P18" s="3" t="s">
        <v>27</v>
      </c>
      <c r="Q18" s="24">
        <f>(Q8+Q12)/2</f>
        <v>10.1</v>
      </c>
      <c r="R18" s="3" t="s">
        <v>27</v>
      </c>
      <c r="S18" s="24">
        <f>(S8+S12)/2</f>
        <v>12.5</v>
      </c>
      <c r="T18" s="3" t="s">
        <v>27</v>
      </c>
      <c r="U18" s="24">
        <f>(U8+U12)/2</f>
        <v>12.899999999999999</v>
      </c>
      <c r="V18" s="3" t="s">
        <v>27</v>
      </c>
      <c r="W18" s="24">
        <f>(W8+W12)/2</f>
        <v>2.5</v>
      </c>
      <c r="X18" s="3" t="s">
        <v>27</v>
      </c>
      <c r="Y18" s="24">
        <f>(Y8+Y12)/2</f>
        <v>7.8</v>
      </c>
      <c r="Z18" s="3" t="s">
        <v>27</v>
      </c>
      <c r="AA18" s="24">
        <f>(AA8+AA12)/2</f>
        <v>7.5</v>
      </c>
      <c r="AB18" s="3" t="s">
        <v>27</v>
      </c>
      <c r="AC18" s="24">
        <f>(AC8+AC12)/2</f>
        <v>3.95</v>
      </c>
      <c r="AD18" s="3" t="s">
        <v>27</v>
      </c>
      <c r="AE18" s="24">
        <f>(AE8+AE12)/2</f>
        <v>15</v>
      </c>
      <c r="AF18" s="3" t="s">
        <v>27</v>
      </c>
      <c r="AG18" s="36">
        <f>(AG8+AG12)/2</f>
        <v>15</v>
      </c>
      <c r="AH18" s="28">
        <f>(AH8+AH12)/8</f>
        <v>53.637500000000003</v>
      </c>
      <c r="AI18" s="3" t="s">
        <v>27</v>
      </c>
      <c r="AJ18" s="35">
        <f>(AJ8+AJ12)/8</f>
        <v>4.9467807539682536</v>
      </c>
    </row>
    <row r="19" spans="1:36" s="39" customFormat="1" x14ac:dyDescent="0.25"/>
    <row r="20" spans="1:36" s="39" customFormat="1" ht="33" customHeight="1" x14ac:dyDescent="0.25">
      <c r="B20" s="45" t="s">
        <v>34</v>
      </c>
      <c r="C20" s="45"/>
      <c r="D20" s="45"/>
      <c r="E20" s="45"/>
      <c r="F20" s="46" t="s">
        <v>33</v>
      </c>
      <c r="G20" s="46"/>
      <c r="H20" s="47" t="s">
        <v>35</v>
      </c>
      <c r="I20" s="47"/>
      <c r="J20" s="47"/>
    </row>
    <row r="21" spans="1:36" s="39" customFormat="1" x14ac:dyDescent="0.25"/>
    <row r="22" spans="1:36" s="39" customFormat="1" x14ac:dyDescent="0.25">
      <c r="B22" s="39" t="s">
        <v>30</v>
      </c>
    </row>
    <row r="23" spans="1:36" s="39" customFormat="1" x14ac:dyDescent="0.25">
      <c r="B23" s="40" t="s">
        <v>31</v>
      </c>
      <c r="C23" s="39" t="s">
        <v>32</v>
      </c>
    </row>
    <row r="24" spans="1:36" s="39" customFormat="1" x14ac:dyDescent="0.25"/>
  </sheetData>
  <mergeCells count="29">
    <mergeCell ref="F6:G6"/>
    <mergeCell ref="A8:B8"/>
    <mergeCell ref="A12:B12"/>
    <mergeCell ref="AH6:AJ6"/>
    <mergeCell ref="P6:Q6"/>
    <mergeCell ref="R6:S6"/>
    <mergeCell ref="T6:U6"/>
    <mergeCell ref="Z6:AA6"/>
    <mergeCell ref="AB6:AC6"/>
    <mergeCell ref="AD6:AE6"/>
    <mergeCell ref="AF6:AG6"/>
    <mergeCell ref="X6:Y6"/>
    <mergeCell ref="V6:W6"/>
    <mergeCell ref="B20:E20"/>
    <mergeCell ref="F20:G20"/>
    <mergeCell ref="H20:J20"/>
    <mergeCell ref="A1:S1"/>
    <mergeCell ref="A2:S2"/>
    <mergeCell ref="A3:S3"/>
    <mergeCell ref="A4:S4"/>
    <mergeCell ref="A18:B18"/>
    <mergeCell ref="H6:I6"/>
    <mergeCell ref="J6:K6"/>
    <mergeCell ref="L6:M6"/>
    <mergeCell ref="N6:O6"/>
    <mergeCell ref="A6:A7"/>
    <mergeCell ref="B6:B7"/>
    <mergeCell ref="C6:C7"/>
    <mergeCell ref="D6:E6"/>
  </mergeCells>
  <pageMargins left="0.70866141732283472" right="0.70866141732283472" top="0.74803149606299213" bottom="0.19685039370078741" header="0.31496062992125984" footer="0.31496062992125984"/>
  <pageSetup paperSize="9" scale="82" orientation="landscape" r:id="rId1"/>
  <rowBreaks count="1" manualBreakCount="1">
    <brk id="23" max="35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Райнич Андрей Александрович</dc:creator>
  <cp:lastModifiedBy>Райнич Андрей Александрович</cp:lastModifiedBy>
  <cp:lastPrinted>2026-07-16T11:33:27Z</cp:lastPrinted>
  <dcterms:created xsi:type="dcterms:W3CDTF">2025-11-11T09:42:45Z</dcterms:created>
  <dcterms:modified xsi:type="dcterms:W3CDTF">2026-07-16T12:15:26Z</dcterms:modified>
</cp:coreProperties>
</file>