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Райнич А.А\3- Финансовый менеджмент\2025\"/>
    </mc:Choice>
  </mc:AlternateContent>
  <bookViews>
    <workbookView xWindow="0" yWindow="0" windowWidth="28800" windowHeight="12480"/>
  </bookViews>
  <sheets>
    <sheet name="Показатели" sheetId="1" r:id="rId1"/>
    <sheet name="Индекс качества" sheetId="2" r:id="rId2"/>
  </sheets>
  <definedNames>
    <definedName name="_xlnm.Print_Area" localSheetId="1">'Индекс качества'!$A$1:$F$23</definedName>
    <definedName name="_xlnm.Print_Area" localSheetId="0">Показатели!$A$1:$BP$35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E6" i="2"/>
  <c r="E16" i="2" s="1"/>
  <c r="E17" i="2" s="1"/>
  <c r="F7" i="2"/>
  <c r="F8" i="2"/>
  <c r="F9" i="2"/>
  <c r="D10" i="2"/>
  <c r="F10" i="2" s="1"/>
  <c r="E10" i="2"/>
  <c r="F11" i="2"/>
  <c r="F12" i="2"/>
  <c r="F13" i="2"/>
  <c r="F14" i="2"/>
  <c r="F15" i="2"/>
  <c r="D16" i="2"/>
  <c r="F16" i="2" s="1"/>
  <c r="F6" i="2" l="1"/>
  <c r="D17" i="2"/>
  <c r="F17" i="2" s="1"/>
  <c r="BN17" i="1"/>
  <c r="BN16" i="1"/>
  <c r="BN15" i="1"/>
  <c r="BN14" i="1"/>
  <c r="BN13" i="1"/>
  <c r="BN10" i="1"/>
  <c r="BN11" i="1"/>
  <c r="BN9" i="1"/>
  <c r="BM12" i="1" l="1"/>
  <c r="AO12" i="1" l="1"/>
  <c r="BN12" i="1" l="1"/>
  <c r="BN8" i="1"/>
  <c r="BP16" i="1"/>
  <c r="BP17" i="1"/>
  <c r="BP10" i="1"/>
  <c r="BP11" i="1"/>
  <c r="BP9" i="1"/>
  <c r="BP15" i="1"/>
  <c r="BP14" i="1"/>
  <c r="BP13" i="1"/>
  <c r="BM8" i="1"/>
  <c r="BK12" i="1"/>
  <c r="BK8" i="1"/>
  <c r="BI12" i="1"/>
  <c r="BI8" i="1"/>
  <c r="BA12" i="1"/>
  <c r="BA8" i="1"/>
  <c r="AW12" i="1"/>
  <c r="AW8" i="1"/>
  <c r="AU12" i="1"/>
  <c r="AU8" i="1"/>
  <c r="AO8" i="1"/>
  <c r="AM12" i="1"/>
  <c r="AM8" i="1"/>
  <c r="AK12" i="1"/>
  <c r="AK8" i="1"/>
  <c r="AI12" i="1"/>
  <c r="AI8" i="1"/>
  <c r="AG12" i="1"/>
  <c r="AG8" i="1"/>
  <c r="AE12" i="1"/>
  <c r="AE8" i="1"/>
  <c r="Y12" i="1"/>
  <c r="Y8" i="1"/>
  <c r="Q12" i="1"/>
  <c r="Q8" i="1"/>
  <c r="K12" i="1"/>
  <c r="K8" i="1"/>
  <c r="I12" i="1"/>
  <c r="I8" i="1"/>
  <c r="G12" i="1"/>
  <c r="G8" i="1"/>
  <c r="E12" i="1"/>
  <c r="E8" i="1"/>
  <c r="BP12" i="1" l="1"/>
  <c r="BP8" i="1"/>
  <c r="E18" i="1"/>
  <c r="G18" i="1"/>
  <c r="AW18" i="1"/>
  <c r="BI18" i="1"/>
  <c r="BM18" i="1"/>
  <c r="BK18" i="1"/>
  <c r="K18" i="1"/>
  <c r="Y18" i="1"/>
  <c r="AG18" i="1"/>
  <c r="AK18" i="1"/>
  <c r="AO18" i="1"/>
  <c r="AU18" i="1"/>
  <c r="BA18" i="1"/>
  <c r="Q18" i="1"/>
  <c r="AE18" i="1"/>
  <c r="AI18" i="1"/>
  <c r="AM18" i="1"/>
  <c r="I18" i="1"/>
  <c r="BG12" i="1" l="1"/>
  <c r="BE12" i="1"/>
  <c r="BC12" i="1"/>
  <c r="AY12" i="1"/>
  <c r="AS12" i="1"/>
  <c r="AQ12" i="1"/>
  <c r="AC12" i="1"/>
  <c r="AA12" i="1"/>
  <c r="W12" i="1"/>
  <c r="U12" i="1"/>
  <c r="S12" i="1"/>
  <c r="M12" i="1"/>
  <c r="BG8" i="1"/>
  <c r="BE8" i="1"/>
  <c r="BC8" i="1"/>
  <c r="AY8" i="1"/>
  <c r="AS8" i="1"/>
  <c r="AQ8" i="1"/>
  <c r="AC8" i="1"/>
  <c r="AA8" i="1"/>
  <c r="W8" i="1"/>
  <c r="U8" i="1"/>
  <c r="S8" i="1"/>
  <c r="O8" i="1"/>
  <c r="M8" i="1"/>
  <c r="BP18" i="1" l="1"/>
  <c r="BG18" i="1"/>
  <c r="BE18" i="1"/>
  <c r="BC18" i="1"/>
  <c r="AY18" i="1"/>
  <c r="AS18" i="1"/>
  <c r="AQ18" i="1"/>
  <c r="AC18" i="1"/>
  <c r="AA18" i="1"/>
  <c r="W18" i="1"/>
  <c r="U18" i="1"/>
  <c r="S18" i="1"/>
  <c r="O18" i="1"/>
  <c r="M18" i="1"/>
  <c r="BN18" i="1" l="1"/>
</calcChain>
</file>

<file path=xl/sharedStrings.xml><?xml version="1.0" encoding="utf-8"?>
<sst xmlns="http://schemas.openxmlformats.org/spreadsheetml/2006/main" count="382" uniqueCount="80">
  <si>
    <t xml:space="preserve">Отчет </t>
  </si>
  <si>
    <t>№</t>
  </si>
  <si>
    <t>Наименование главного администратора бюджетных средств</t>
  </si>
  <si>
    <t>Код ГАБС (КВСР)</t>
  </si>
  <si>
    <t>ИТОГО по ГАБС</t>
  </si>
  <si>
    <t>Кол-во баллов</t>
  </si>
  <si>
    <t>Кол-во показателей</t>
  </si>
  <si>
    <t>средний балл</t>
  </si>
  <si>
    <t>Группа 1</t>
  </si>
  <si>
    <t>Группа 2</t>
  </si>
  <si>
    <t>Средний показатель по бюджету муниципального округа</t>
  </si>
  <si>
    <t>Отдел культуры</t>
  </si>
  <si>
    <t>Администрация округа</t>
  </si>
  <si>
    <t>Управление финансов</t>
  </si>
  <si>
    <t>Управление с/х</t>
  </si>
  <si>
    <t>Совет депутатов</t>
  </si>
  <si>
    <t>КУМИ</t>
  </si>
  <si>
    <t>КСП</t>
  </si>
  <si>
    <t>1.1.2.1. Исполнение расходов</t>
  </si>
  <si>
    <t>1.1.2.4. Уровень подготовки платежных документов ГАБС</t>
  </si>
  <si>
    <t>1.1.2.5. Наличие просроченной дебиторской задолженности по расходам</t>
  </si>
  <si>
    <t>1.1.2.6. Наличие просроченной кредиторской задолженности по расходам</t>
  </si>
  <si>
    <t>1.1.2.8. Коэффициент сложности исполнения бюджетных ассигнований по расходам</t>
  </si>
  <si>
    <t>1.2.1. Полнота зачисления платежей в бюджет муниципального округа по ГАБС, объем невыясненных поступлений</t>
  </si>
  <si>
    <t>3.1. Исполнение расходов на бюджетные инвестиции в объекты капитального строительства муниципальной собственности</t>
  </si>
  <si>
    <t>4.1. Исполнение планов финансово-хозяйственной деятельности (ФХД) по доходам (по всем видам финансового обеспечения)</t>
  </si>
  <si>
    <t>4.4. Уровень подготовки платежных документов бюджетными и автономными учреждениями</t>
  </si>
  <si>
    <t>4.5. Наличие просроченной дебиторской задолженности по расходам</t>
  </si>
  <si>
    <t>4.6. Наличие просроченной кредиторской задолженности по расходам</t>
  </si>
  <si>
    <t xml:space="preserve">2.1. Исполнение расходов на закупку товаров, работ и услуг для обеспечения муниципальных нужд 
</t>
  </si>
  <si>
    <t>Х</t>
  </si>
  <si>
    <t>1.1.1.5. Качество планирования расходов</t>
  </si>
  <si>
    <t>057</t>
  </si>
  <si>
    <t>074</t>
  </si>
  <si>
    <t>487</t>
  </si>
  <si>
    <t>001</t>
  </si>
  <si>
    <t>082</t>
  </si>
  <si>
    <t>330</t>
  </si>
  <si>
    <t>366</t>
  </si>
  <si>
    <t>493</t>
  </si>
  <si>
    <t>-</t>
  </si>
  <si>
    <t xml:space="preserve">о результатах мониторинга качества финансового менеджмента по главным администраторам бюджетных средств 
по итогам отчетного периода </t>
  </si>
  <si>
    <t>Заместитель главы администрации,
начальник управления финансов</t>
  </si>
  <si>
    <t>С.Ю. Шмелева</t>
  </si>
  <si>
    <t>Исполнитель:</t>
  </si>
  <si>
    <t>Райнич А.А.</t>
  </si>
  <si>
    <t>тел: 266-16-17 (доб.256)</t>
  </si>
  <si>
    <r>
      <t xml:space="preserve">Периодичность: полугодие, 9 месяцев, </t>
    </r>
    <r>
      <rPr>
        <u/>
        <sz val="11"/>
        <color theme="1"/>
        <rFont val="Times New Roman"/>
        <family val="1"/>
        <charset val="204"/>
      </rPr>
      <t>годовая</t>
    </r>
    <r>
      <rPr>
        <sz val="11"/>
        <color theme="1"/>
        <rFont val="Times New Roman"/>
        <family val="1"/>
        <charset val="204"/>
      </rPr>
      <t xml:space="preserve"> </t>
    </r>
  </si>
  <si>
    <t xml:space="preserve">на 31 декабря 2025 г. </t>
  </si>
  <si>
    <t>1.1.1.1. Своевременность представления предварительного (планового) реестра расходных обязательств</t>
  </si>
  <si>
    <t>1.1.1.2. Полнота информации о расходных обязательствах</t>
  </si>
  <si>
    <t>1.1.1.3. Сроки представления обоснований бюджетных ассигнований на очередной финансовый год</t>
  </si>
  <si>
    <t xml:space="preserve">1.1.1.4. Охват в обоснованиях бюджетных ассигнований на очередной финансовый год </t>
  </si>
  <si>
    <t>1.1.2.2. Равномерность осуществляемых расходов</t>
  </si>
  <si>
    <t>1.1.2.7. Исполнение судебных актов</t>
  </si>
  <si>
    <t>1.2.2. Отклонение поступления по доходам от прогноза по ГАБС</t>
  </si>
  <si>
    <t>1.2.3. Эффективность управления просроченной дебиторской задолженностью по расчетам с дебиторами по доходам</t>
  </si>
  <si>
    <t>1.3.1. Наличие правового акта, устанавливающего порядок проведения мониторинга качества финансового менеджмента ГАБС</t>
  </si>
  <si>
    <t>1.3.2. Нарушение порядка ведения бюджетного учета и составления бюджетной отчетности</t>
  </si>
  <si>
    <t>1.3.3. Внедрение передовых практик главного администратора бюджетных средств по повышению производительности труда в учреждениях в целях наиболее эффективного использования бюджетных средств</t>
  </si>
  <si>
    <t>1.3.4. Полномочия по ведению бухгалтерского учета централизованы (переданы уполномоченной организации)</t>
  </si>
  <si>
    <t>3.2. Равномерность осуществляемых расходов на бюджетные инвестиции в объекты капитального строительства муниципальной собственности</t>
  </si>
  <si>
    <t>3.3. Удорожание стоимости строительства объектов капитального строительства</t>
  </si>
  <si>
    <t>4.2. Равномерность расходов, осуществляемых бюджетными и автономными учреждениями за счет субсидий на выполнение муниципальных заданий</t>
  </si>
  <si>
    <t>4.7. Исполнение судебных актов</t>
  </si>
  <si>
    <t>4.8. Наличие эффективного контракта с руководителями бюджетных и автономных учреждений</t>
  </si>
  <si>
    <t>4.9. Наличие остатков субсидий на иные цели и на бюджетные инвестиции на счетах бюджетных и автономных учреждений</t>
  </si>
  <si>
    <t>&gt;3</t>
  </si>
  <si>
    <t>Значение показ-ля</t>
  </si>
  <si>
    <t>__________________</t>
  </si>
  <si>
    <t>Управление образования</t>
  </si>
  <si>
    <t>Райнич А.А. тел: 266-16-17 (доб.256)</t>
  </si>
  <si>
    <t>______________________</t>
  </si>
  <si>
    <t>Итого по показателю</t>
  </si>
  <si>
    <t>((гр. 4 / гр. 5) x 100)</t>
  </si>
  <si>
    <r>
      <t>Индекс качества (И</t>
    </r>
    <r>
      <rPr>
        <b/>
        <vertAlign val="subscript"/>
        <sz val="10"/>
        <color theme="1"/>
        <rFont val="Times New Roman"/>
        <family val="1"/>
        <charset val="204"/>
      </rPr>
      <t>К</t>
    </r>
    <r>
      <rPr>
        <b/>
        <sz val="10"/>
        <color theme="1"/>
        <rFont val="Times New Roman"/>
        <family val="1"/>
        <charset val="204"/>
      </rPr>
      <t>), %</t>
    </r>
  </si>
  <si>
    <r>
      <t>Максимально возможное количество баллов по ГАБС (Б</t>
    </r>
    <r>
      <rPr>
        <b/>
        <vertAlign val="subscript"/>
        <sz val="10"/>
        <color theme="1"/>
        <rFont val="Times New Roman"/>
        <family val="1"/>
        <charset val="204"/>
      </rPr>
      <t>макс</t>
    </r>
    <r>
      <rPr>
        <b/>
        <sz val="10"/>
        <color theme="1"/>
        <rFont val="Times New Roman"/>
        <family val="1"/>
        <charset val="204"/>
      </rPr>
      <t>)</t>
    </r>
  </si>
  <si>
    <r>
      <t>Количество баллов по ГАБС, всего (Б</t>
    </r>
    <r>
      <rPr>
        <b/>
        <vertAlign val="subscript"/>
        <sz val="10"/>
        <color theme="1"/>
        <rFont val="Times New Roman"/>
        <family val="1"/>
        <charset val="204"/>
      </rPr>
      <t>0</t>
    </r>
    <r>
      <rPr>
        <b/>
        <sz val="10"/>
        <color theme="1"/>
        <rFont val="Times New Roman"/>
        <family val="1"/>
        <charset val="204"/>
      </rPr>
      <t>)</t>
    </r>
  </si>
  <si>
    <t>№ п/п</t>
  </si>
  <si>
    <t>Индекс качества
финансового менеджмента по главным администраторам
бюджетных средств по итогам 2025 отчетного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</si>
</sst>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vertAlign val="subscript"/>
      <sz val="10"/>
      <color theme="1"/>
      <name val="Times New Roman"/>
      <family val="1"/>
      <charset val="204"/>
    </font>
    <font>
      <b/>
      <vertAlign val="subscript"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0" fillId="0" borderId="0" xfId="0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0" fontId="2" fillId="0" borderId="1" xfId="1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0" fontId="2" fillId="0" borderId="10" xfId="1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164" fontId="1" fillId="2" borderId="19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0" fontId="2" fillId="0" borderId="8" xfId="1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2" borderId="26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27" xfId="0" applyNumberFormat="1" applyFont="1" applyFill="1" applyBorder="1" applyAlignment="1">
      <alignment horizontal="center" vertical="center" wrapText="1"/>
    </xf>
    <xf numFmtId="164" fontId="1" fillId="2" borderId="28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2" borderId="17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4" fillId="0" borderId="0" xfId="2" applyFont="1"/>
    <xf numFmtId="0" fontId="7" fillId="0" borderId="0" xfId="2" applyFont="1"/>
    <xf numFmtId="0" fontId="2" fillId="0" borderId="0" xfId="2" applyFont="1"/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wrapText="1"/>
    </xf>
    <xf numFmtId="0" fontId="2" fillId="0" borderId="0" xfId="2" applyFont="1" applyAlignment="1">
      <alignment vertical="center" wrapText="1"/>
    </xf>
    <xf numFmtId="10" fontId="1" fillId="0" borderId="1" xfId="3" applyNumberFormat="1" applyFont="1" applyBorder="1" applyAlignment="1">
      <alignment horizontal="center" vertical="center" wrapText="1"/>
    </xf>
    <xf numFmtId="165" fontId="1" fillId="0" borderId="1" xfId="2" applyNumberFormat="1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center" vertical="center" wrapText="1"/>
    </xf>
    <xf numFmtId="4" fontId="4" fillId="0" borderId="0" xfId="2" applyNumberFormat="1" applyFont="1"/>
    <xf numFmtId="10" fontId="2" fillId="0" borderId="1" xfId="3" applyNumberFormat="1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horizontal="center" wrapText="1"/>
    </xf>
    <xf numFmtId="0" fontId="1" fillId="0" borderId="1" xfId="2" applyFont="1" applyBorder="1" applyAlignment="1">
      <alignment vertical="center" wrapText="1"/>
    </xf>
    <xf numFmtId="0" fontId="3" fillId="0" borderId="0" xfId="2" applyFont="1" applyAlignment="1">
      <alignment horizont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left" vertical="center" wrapText="1"/>
    </xf>
    <xf numFmtId="0" fontId="1" fillId="0" borderId="31" xfId="2" applyFont="1" applyBorder="1" applyAlignment="1">
      <alignment horizontal="left" vertical="center" wrapText="1"/>
    </xf>
    <xf numFmtId="0" fontId="1" fillId="0" borderId="3" xfId="2" applyFont="1" applyBorder="1" applyAlignment="1">
      <alignment horizontal="left" vertical="center" wrapText="1"/>
    </xf>
  </cellXfs>
  <cellStyles count="4">
    <cellStyle name="Обычный" xfId="0" builtinId="0"/>
    <cellStyle name="Обычный 2" xfId="2"/>
    <cellStyle name="Процентный" xfId="1" builtinId="5"/>
    <cellStyle name="Процент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6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9" sqref="C9:C17"/>
    </sheetView>
  </sheetViews>
  <sheetFormatPr defaultRowHeight="15" x14ac:dyDescent="0.25"/>
  <cols>
    <col min="1" max="1" width="2.85546875" bestFit="1" customWidth="1"/>
    <col min="2" max="2" width="14.42578125" customWidth="1"/>
    <col min="4" max="4" width="8.28515625" bestFit="1" customWidth="1"/>
    <col min="5" max="5" width="7.28515625" customWidth="1"/>
    <col min="6" max="6" width="8.28515625" bestFit="1" customWidth="1"/>
    <col min="7" max="7" width="6.5703125" bestFit="1" customWidth="1"/>
    <col min="8" max="8" width="8.28515625" bestFit="1" customWidth="1"/>
    <col min="9" max="9" width="6.5703125" bestFit="1" customWidth="1"/>
    <col min="10" max="10" width="8.28515625" bestFit="1" customWidth="1"/>
    <col min="11" max="11" width="6.5703125" bestFit="1" customWidth="1"/>
    <col min="12" max="12" width="8.28515625" customWidth="1"/>
    <col min="13" max="13" width="6.5703125" bestFit="1" customWidth="1"/>
    <col min="14" max="14" width="8.28515625" customWidth="1"/>
    <col min="15" max="15" width="6.5703125" bestFit="1" customWidth="1"/>
    <col min="16" max="16" width="8.28515625" bestFit="1" customWidth="1"/>
    <col min="17" max="17" width="6.5703125" customWidth="1"/>
    <col min="18" max="18" width="8.28515625" customWidth="1"/>
    <col min="19" max="19" width="6.5703125" bestFit="1" customWidth="1"/>
    <col min="20" max="20" width="8.28515625" customWidth="1"/>
    <col min="21" max="21" width="6.7109375" customWidth="1"/>
    <col min="22" max="22" width="8.28515625" customWidth="1"/>
    <col min="23" max="23" width="6.42578125" customWidth="1"/>
    <col min="24" max="24" width="8.28515625" bestFit="1" customWidth="1"/>
    <col min="25" max="25" width="6.85546875" customWidth="1"/>
    <col min="26" max="26" width="8.5703125" bestFit="1" customWidth="1"/>
    <col min="27" max="27" width="7" customWidth="1"/>
    <col min="28" max="28" width="8.28515625" customWidth="1"/>
    <col min="29" max="29" width="7.28515625" customWidth="1"/>
    <col min="30" max="30" width="8.5703125" customWidth="1"/>
    <col min="31" max="31" width="7.28515625" customWidth="1"/>
    <col min="32" max="32" width="8.5703125" bestFit="1" customWidth="1"/>
    <col min="33" max="33" width="7.28515625" customWidth="1"/>
    <col min="34" max="34" width="8.5703125" bestFit="1" customWidth="1"/>
    <col min="35" max="35" width="7.28515625" customWidth="1"/>
    <col min="36" max="36" width="8.5703125" bestFit="1" customWidth="1"/>
    <col min="37" max="37" width="7.28515625" customWidth="1"/>
    <col min="38" max="38" width="8.5703125" bestFit="1" customWidth="1"/>
    <col min="39" max="39" width="7.28515625" customWidth="1"/>
    <col min="40" max="40" width="8.5703125" bestFit="1" customWidth="1"/>
    <col min="41" max="41" width="7.28515625" customWidth="1"/>
    <col min="42" max="42" width="8.28515625" customWidth="1"/>
    <col min="43" max="43" width="7.42578125" customWidth="1"/>
    <col min="44" max="44" width="8.28515625" customWidth="1"/>
    <col min="45" max="45" width="6.85546875" customWidth="1"/>
    <col min="46" max="46" width="8.5703125" bestFit="1" customWidth="1"/>
    <col min="47" max="47" width="6.85546875" customWidth="1"/>
    <col min="48" max="48" width="8.5703125" bestFit="1" customWidth="1"/>
    <col min="49" max="49" width="6.85546875" customWidth="1"/>
    <col min="50" max="50" width="8.28515625" customWidth="1"/>
    <col min="51" max="51" width="6.5703125" bestFit="1" customWidth="1"/>
    <col min="52" max="52" width="8.5703125" bestFit="1" customWidth="1"/>
    <col min="53" max="53" width="7" customWidth="1"/>
    <col min="54" max="54" width="8.5703125" bestFit="1" customWidth="1"/>
    <col min="55" max="55" width="7.28515625" customWidth="1"/>
    <col min="56" max="56" width="8.5703125" bestFit="1" customWidth="1"/>
    <col min="57" max="57" width="7.28515625" customWidth="1"/>
    <col min="58" max="58" width="8.28515625" customWidth="1"/>
    <col min="59" max="59" width="7.28515625" customWidth="1"/>
    <col min="60" max="60" width="8.5703125" bestFit="1" customWidth="1"/>
    <col min="61" max="61" width="7.28515625" customWidth="1"/>
    <col min="62" max="62" width="8.5703125" bestFit="1" customWidth="1"/>
    <col min="63" max="63" width="7.28515625" customWidth="1"/>
    <col min="64" max="64" width="8.5703125" bestFit="1" customWidth="1"/>
    <col min="65" max="66" width="7.28515625" customWidth="1"/>
    <col min="67" max="67" width="10.85546875" bestFit="1" customWidth="1"/>
    <col min="68" max="68" width="7.85546875" customWidth="1"/>
  </cols>
  <sheetData>
    <row r="1" spans="1:68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68" ht="30.75" customHeight="1" x14ac:dyDescent="0.25">
      <c r="A2" s="106" t="s">
        <v>41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</row>
    <row r="3" spans="1:68" x14ac:dyDescent="0.25">
      <c r="A3" s="107" t="s">
        <v>47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</row>
    <row r="4" spans="1:68" x14ac:dyDescent="0.25">
      <c r="A4" s="107" t="s">
        <v>48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</row>
    <row r="5" spans="1:68" ht="15.75" thickBot="1" x14ac:dyDescent="0.3"/>
    <row r="6" spans="1:68" s="11" customFormat="1" ht="147.75" customHeight="1" x14ac:dyDescent="0.25">
      <c r="A6" s="108" t="s">
        <v>1</v>
      </c>
      <c r="B6" s="110" t="s">
        <v>2</v>
      </c>
      <c r="C6" s="112" t="s">
        <v>3</v>
      </c>
      <c r="D6" s="104" t="s">
        <v>49</v>
      </c>
      <c r="E6" s="94"/>
      <c r="F6" s="94" t="s">
        <v>50</v>
      </c>
      <c r="G6" s="94"/>
      <c r="H6" s="94" t="s">
        <v>51</v>
      </c>
      <c r="I6" s="94"/>
      <c r="J6" s="94" t="s">
        <v>52</v>
      </c>
      <c r="K6" s="94"/>
      <c r="L6" s="94" t="s">
        <v>31</v>
      </c>
      <c r="M6" s="94"/>
      <c r="N6" s="94" t="s">
        <v>18</v>
      </c>
      <c r="O6" s="94"/>
      <c r="P6" s="94" t="s">
        <v>53</v>
      </c>
      <c r="Q6" s="94"/>
      <c r="R6" s="94" t="s">
        <v>19</v>
      </c>
      <c r="S6" s="94"/>
      <c r="T6" s="94" t="s">
        <v>20</v>
      </c>
      <c r="U6" s="94"/>
      <c r="V6" s="94" t="s">
        <v>21</v>
      </c>
      <c r="W6" s="94"/>
      <c r="X6" s="94" t="s">
        <v>54</v>
      </c>
      <c r="Y6" s="94"/>
      <c r="Z6" s="94" t="s">
        <v>22</v>
      </c>
      <c r="AA6" s="94"/>
      <c r="AB6" s="94" t="s">
        <v>23</v>
      </c>
      <c r="AC6" s="94"/>
      <c r="AD6" s="94" t="s">
        <v>55</v>
      </c>
      <c r="AE6" s="94"/>
      <c r="AF6" s="94" t="s">
        <v>56</v>
      </c>
      <c r="AG6" s="94"/>
      <c r="AH6" s="94" t="s">
        <v>57</v>
      </c>
      <c r="AI6" s="94"/>
      <c r="AJ6" s="94" t="s">
        <v>58</v>
      </c>
      <c r="AK6" s="94"/>
      <c r="AL6" s="94" t="s">
        <v>59</v>
      </c>
      <c r="AM6" s="94"/>
      <c r="AN6" s="94" t="s">
        <v>60</v>
      </c>
      <c r="AO6" s="94"/>
      <c r="AP6" s="94" t="s">
        <v>29</v>
      </c>
      <c r="AQ6" s="94"/>
      <c r="AR6" s="94" t="s">
        <v>24</v>
      </c>
      <c r="AS6" s="94"/>
      <c r="AT6" s="94" t="s">
        <v>61</v>
      </c>
      <c r="AU6" s="94"/>
      <c r="AV6" s="94" t="s">
        <v>62</v>
      </c>
      <c r="AW6" s="94"/>
      <c r="AX6" s="94" t="s">
        <v>25</v>
      </c>
      <c r="AY6" s="94"/>
      <c r="AZ6" s="94" t="s">
        <v>63</v>
      </c>
      <c r="BA6" s="94"/>
      <c r="BB6" s="94" t="s">
        <v>26</v>
      </c>
      <c r="BC6" s="94"/>
      <c r="BD6" s="94" t="s">
        <v>27</v>
      </c>
      <c r="BE6" s="94"/>
      <c r="BF6" s="94" t="s">
        <v>28</v>
      </c>
      <c r="BG6" s="94"/>
      <c r="BH6" s="94" t="s">
        <v>64</v>
      </c>
      <c r="BI6" s="94"/>
      <c r="BJ6" s="94" t="s">
        <v>65</v>
      </c>
      <c r="BK6" s="94"/>
      <c r="BL6" s="94" t="s">
        <v>66</v>
      </c>
      <c r="BM6" s="103"/>
      <c r="BN6" s="101" t="s">
        <v>4</v>
      </c>
      <c r="BO6" s="94"/>
      <c r="BP6" s="102"/>
    </row>
    <row r="7" spans="1:68" ht="54.75" customHeight="1" thickBot="1" x14ac:dyDescent="0.3">
      <c r="A7" s="109"/>
      <c r="B7" s="111"/>
      <c r="C7" s="113"/>
      <c r="D7" s="33" t="s">
        <v>68</v>
      </c>
      <c r="E7" s="30" t="s">
        <v>5</v>
      </c>
      <c r="F7" s="30" t="s">
        <v>68</v>
      </c>
      <c r="G7" s="30" t="s">
        <v>5</v>
      </c>
      <c r="H7" s="30" t="s">
        <v>68</v>
      </c>
      <c r="I7" s="30" t="s">
        <v>5</v>
      </c>
      <c r="J7" s="30" t="s">
        <v>68</v>
      </c>
      <c r="K7" s="30" t="s">
        <v>5</v>
      </c>
      <c r="L7" s="30" t="s">
        <v>68</v>
      </c>
      <c r="M7" s="30" t="s">
        <v>5</v>
      </c>
      <c r="N7" s="30" t="s">
        <v>68</v>
      </c>
      <c r="O7" s="30" t="s">
        <v>5</v>
      </c>
      <c r="P7" s="30" t="s">
        <v>68</v>
      </c>
      <c r="Q7" s="30" t="s">
        <v>5</v>
      </c>
      <c r="R7" s="30" t="s">
        <v>68</v>
      </c>
      <c r="S7" s="30" t="s">
        <v>5</v>
      </c>
      <c r="T7" s="30" t="s">
        <v>68</v>
      </c>
      <c r="U7" s="30" t="s">
        <v>5</v>
      </c>
      <c r="V7" s="30" t="s">
        <v>68</v>
      </c>
      <c r="W7" s="30" t="s">
        <v>5</v>
      </c>
      <c r="X7" s="30" t="s">
        <v>68</v>
      </c>
      <c r="Y7" s="30" t="s">
        <v>5</v>
      </c>
      <c r="Z7" s="30" t="s">
        <v>68</v>
      </c>
      <c r="AA7" s="30" t="s">
        <v>5</v>
      </c>
      <c r="AB7" s="30" t="s">
        <v>68</v>
      </c>
      <c r="AC7" s="30" t="s">
        <v>5</v>
      </c>
      <c r="AD7" s="30" t="s">
        <v>68</v>
      </c>
      <c r="AE7" s="30" t="s">
        <v>5</v>
      </c>
      <c r="AF7" s="30" t="s">
        <v>68</v>
      </c>
      <c r="AG7" s="30" t="s">
        <v>5</v>
      </c>
      <c r="AH7" s="30" t="s">
        <v>68</v>
      </c>
      <c r="AI7" s="30" t="s">
        <v>5</v>
      </c>
      <c r="AJ7" s="30" t="s">
        <v>68</v>
      </c>
      <c r="AK7" s="30" t="s">
        <v>5</v>
      </c>
      <c r="AL7" s="30" t="s">
        <v>68</v>
      </c>
      <c r="AM7" s="30" t="s">
        <v>5</v>
      </c>
      <c r="AN7" s="30" t="s">
        <v>68</v>
      </c>
      <c r="AO7" s="30" t="s">
        <v>5</v>
      </c>
      <c r="AP7" s="30" t="s">
        <v>68</v>
      </c>
      <c r="AQ7" s="30" t="s">
        <v>5</v>
      </c>
      <c r="AR7" s="30" t="s">
        <v>68</v>
      </c>
      <c r="AS7" s="30" t="s">
        <v>5</v>
      </c>
      <c r="AT7" s="30" t="s">
        <v>68</v>
      </c>
      <c r="AU7" s="30" t="s">
        <v>5</v>
      </c>
      <c r="AV7" s="30" t="s">
        <v>68</v>
      </c>
      <c r="AW7" s="30" t="s">
        <v>5</v>
      </c>
      <c r="AX7" s="30" t="s">
        <v>68</v>
      </c>
      <c r="AY7" s="30" t="s">
        <v>5</v>
      </c>
      <c r="AZ7" s="30" t="s">
        <v>68</v>
      </c>
      <c r="BA7" s="30" t="s">
        <v>5</v>
      </c>
      <c r="BB7" s="30" t="s">
        <v>68</v>
      </c>
      <c r="BC7" s="30" t="s">
        <v>5</v>
      </c>
      <c r="BD7" s="30" t="s">
        <v>68</v>
      </c>
      <c r="BE7" s="30" t="s">
        <v>5</v>
      </c>
      <c r="BF7" s="30" t="s">
        <v>68</v>
      </c>
      <c r="BG7" s="30" t="s">
        <v>5</v>
      </c>
      <c r="BH7" s="30" t="s">
        <v>68</v>
      </c>
      <c r="BI7" s="30" t="s">
        <v>5</v>
      </c>
      <c r="BJ7" s="30" t="s">
        <v>68</v>
      </c>
      <c r="BK7" s="30" t="s">
        <v>5</v>
      </c>
      <c r="BL7" s="30" t="s">
        <v>68</v>
      </c>
      <c r="BM7" s="57" t="s">
        <v>5</v>
      </c>
      <c r="BN7" s="64" t="s">
        <v>5</v>
      </c>
      <c r="BO7" s="30" t="s">
        <v>6</v>
      </c>
      <c r="BP7" s="31" t="s">
        <v>7</v>
      </c>
    </row>
    <row r="8" spans="1:68" ht="21" customHeight="1" x14ac:dyDescent="0.25">
      <c r="A8" s="97" t="s">
        <v>8</v>
      </c>
      <c r="B8" s="98"/>
      <c r="C8" s="42" t="s">
        <v>30</v>
      </c>
      <c r="D8" s="43" t="s">
        <v>30</v>
      </c>
      <c r="E8" s="44">
        <f>E11+E9+E10</f>
        <v>0</v>
      </c>
      <c r="F8" s="45" t="s">
        <v>30</v>
      </c>
      <c r="G8" s="44">
        <f>G11+G9+G10</f>
        <v>15</v>
      </c>
      <c r="H8" s="45" t="s">
        <v>30</v>
      </c>
      <c r="I8" s="44">
        <f>I11+I9+I10</f>
        <v>10</v>
      </c>
      <c r="J8" s="45" t="s">
        <v>30</v>
      </c>
      <c r="K8" s="44">
        <f>K11+K9+K10</f>
        <v>15</v>
      </c>
      <c r="L8" s="45" t="s">
        <v>30</v>
      </c>
      <c r="M8" s="44">
        <f>M11+M9+M10</f>
        <v>15.9</v>
      </c>
      <c r="N8" s="45" t="s">
        <v>30</v>
      </c>
      <c r="O8" s="44">
        <f>O11+O9+O10</f>
        <v>18.5</v>
      </c>
      <c r="P8" s="45" t="s">
        <v>30</v>
      </c>
      <c r="Q8" s="44">
        <f>Q11+Q9+Q10</f>
        <v>10</v>
      </c>
      <c r="R8" s="45" t="s">
        <v>30</v>
      </c>
      <c r="S8" s="44">
        <f>S11+S9+S10</f>
        <v>14.5</v>
      </c>
      <c r="T8" s="45" t="s">
        <v>30</v>
      </c>
      <c r="U8" s="44">
        <f>U11+U9+U10</f>
        <v>15</v>
      </c>
      <c r="V8" s="45" t="s">
        <v>30</v>
      </c>
      <c r="W8" s="44">
        <f>W11+W9+W10</f>
        <v>15</v>
      </c>
      <c r="X8" s="45" t="s">
        <v>30</v>
      </c>
      <c r="Y8" s="44">
        <f>Y11+Y9+Y10</f>
        <v>5</v>
      </c>
      <c r="Z8" s="45" t="s">
        <v>30</v>
      </c>
      <c r="AA8" s="44">
        <f>AA11+AA9+AA10</f>
        <v>17.899999999999999</v>
      </c>
      <c r="AB8" s="45" t="s">
        <v>30</v>
      </c>
      <c r="AC8" s="44">
        <f>AC11+AC9+AC10</f>
        <v>15</v>
      </c>
      <c r="AD8" s="45" t="s">
        <v>30</v>
      </c>
      <c r="AE8" s="44">
        <f>AE11+AE9+AE10</f>
        <v>30</v>
      </c>
      <c r="AF8" s="45" t="s">
        <v>30</v>
      </c>
      <c r="AG8" s="44">
        <f>AG11+AG9+AG10</f>
        <v>30</v>
      </c>
      <c r="AH8" s="45" t="s">
        <v>30</v>
      </c>
      <c r="AI8" s="44">
        <f>AI11+AI9+AI10</f>
        <v>0</v>
      </c>
      <c r="AJ8" s="45" t="s">
        <v>30</v>
      </c>
      <c r="AK8" s="44">
        <f>AK11+AK9+AK10</f>
        <v>0</v>
      </c>
      <c r="AL8" s="45" t="s">
        <v>30</v>
      </c>
      <c r="AM8" s="44">
        <f>AM11+AM9+AM10</f>
        <v>15</v>
      </c>
      <c r="AN8" s="45" t="s">
        <v>30</v>
      </c>
      <c r="AO8" s="44">
        <f>AO11+AO9+AO10</f>
        <v>10</v>
      </c>
      <c r="AP8" s="45" t="s">
        <v>30</v>
      </c>
      <c r="AQ8" s="44">
        <f>AQ11+AQ9+AQ10</f>
        <v>14.1</v>
      </c>
      <c r="AR8" s="45" t="s">
        <v>30</v>
      </c>
      <c r="AS8" s="44">
        <f>AS11+AS9+AS10</f>
        <v>5</v>
      </c>
      <c r="AT8" s="45" t="s">
        <v>30</v>
      </c>
      <c r="AU8" s="44">
        <f>AU11+AU9+AU10</f>
        <v>0</v>
      </c>
      <c r="AV8" s="45" t="s">
        <v>30</v>
      </c>
      <c r="AW8" s="44">
        <f>AW11+AW9+AW10</f>
        <v>0</v>
      </c>
      <c r="AX8" s="45" t="s">
        <v>30</v>
      </c>
      <c r="AY8" s="44">
        <f>AY11+AY9+AY10</f>
        <v>13</v>
      </c>
      <c r="AZ8" s="45" t="s">
        <v>30</v>
      </c>
      <c r="BA8" s="44">
        <f>BA11+BA9+BA10</f>
        <v>5</v>
      </c>
      <c r="BB8" s="45" t="s">
        <v>30</v>
      </c>
      <c r="BC8" s="44">
        <f>BC11+BC9+BC10</f>
        <v>13.4</v>
      </c>
      <c r="BD8" s="45" t="s">
        <v>30</v>
      </c>
      <c r="BE8" s="44">
        <f>BE11+BE9+BE10</f>
        <v>30</v>
      </c>
      <c r="BF8" s="45" t="s">
        <v>30</v>
      </c>
      <c r="BG8" s="44">
        <f>BG11+BG9+BG10</f>
        <v>30</v>
      </c>
      <c r="BH8" s="45" t="s">
        <v>30</v>
      </c>
      <c r="BI8" s="44">
        <f>BI11+BI9+BI10</f>
        <v>0</v>
      </c>
      <c r="BJ8" s="45" t="s">
        <v>30</v>
      </c>
      <c r="BK8" s="44">
        <f>BK11+BK9+BK10</f>
        <v>30</v>
      </c>
      <c r="BL8" s="45" t="s">
        <v>30</v>
      </c>
      <c r="BM8" s="58">
        <f>BM11+BM9+BM10</f>
        <v>5</v>
      </c>
      <c r="BN8" s="65">
        <f>BN11+BN9+BN10</f>
        <v>397.29999999999995</v>
      </c>
      <c r="BO8" s="45" t="s">
        <v>30</v>
      </c>
      <c r="BP8" s="46">
        <f>BP11+BP9+BP10</f>
        <v>14.924132625994694</v>
      </c>
    </row>
    <row r="9" spans="1:68" s="11" customFormat="1" ht="35.25" customHeight="1" x14ac:dyDescent="0.25">
      <c r="A9" s="16">
        <v>1</v>
      </c>
      <c r="B9" s="13" t="s">
        <v>70</v>
      </c>
      <c r="C9" s="39" t="s">
        <v>33</v>
      </c>
      <c r="D9" s="35" t="s">
        <v>67</v>
      </c>
      <c r="E9" s="9">
        <v>0</v>
      </c>
      <c r="F9" s="14">
        <v>1</v>
      </c>
      <c r="G9" s="9">
        <v>5</v>
      </c>
      <c r="H9" s="8" t="s">
        <v>67</v>
      </c>
      <c r="I9" s="9">
        <v>0</v>
      </c>
      <c r="J9" s="14">
        <v>1</v>
      </c>
      <c r="K9" s="9">
        <v>5</v>
      </c>
      <c r="L9" s="8" t="s">
        <v>30</v>
      </c>
      <c r="M9" s="9">
        <v>3.6</v>
      </c>
      <c r="N9" s="14">
        <v>0.93169999999999997</v>
      </c>
      <c r="O9" s="9">
        <v>0</v>
      </c>
      <c r="P9" s="8">
        <v>87.66</v>
      </c>
      <c r="Q9" s="9">
        <v>0</v>
      </c>
      <c r="R9" s="14">
        <v>0.99660000000000004</v>
      </c>
      <c r="S9" s="9">
        <v>10</v>
      </c>
      <c r="T9" s="8">
        <v>0</v>
      </c>
      <c r="U9" s="9">
        <v>5</v>
      </c>
      <c r="V9" s="8">
        <v>0</v>
      </c>
      <c r="W9" s="9">
        <v>5</v>
      </c>
      <c r="X9" s="14" t="s">
        <v>40</v>
      </c>
      <c r="Y9" s="9">
        <v>0</v>
      </c>
      <c r="Z9" s="8">
        <v>33.36</v>
      </c>
      <c r="AA9" s="9">
        <v>0</v>
      </c>
      <c r="AB9" s="8">
        <v>0</v>
      </c>
      <c r="AC9" s="9">
        <v>5</v>
      </c>
      <c r="AD9" s="14">
        <v>0.92949999999999999</v>
      </c>
      <c r="AE9" s="9">
        <v>10</v>
      </c>
      <c r="AF9" s="8">
        <v>0</v>
      </c>
      <c r="AG9" s="9">
        <v>10</v>
      </c>
      <c r="AH9" s="8" t="s">
        <v>40</v>
      </c>
      <c r="AI9" s="9">
        <v>0</v>
      </c>
      <c r="AJ9" s="8">
        <v>0</v>
      </c>
      <c r="AK9" s="9">
        <v>0</v>
      </c>
      <c r="AL9" s="8" t="s">
        <v>40</v>
      </c>
      <c r="AM9" s="9">
        <v>5</v>
      </c>
      <c r="AN9" s="8" t="s">
        <v>40</v>
      </c>
      <c r="AO9" s="9">
        <v>5</v>
      </c>
      <c r="AP9" s="14">
        <v>0.92259999999999998</v>
      </c>
      <c r="AQ9" s="9">
        <v>4.0999999999999996</v>
      </c>
      <c r="AR9" s="8" t="s">
        <v>40</v>
      </c>
      <c r="AS9" s="9">
        <v>0</v>
      </c>
      <c r="AT9" s="8" t="s">
        <v>40</v>
      </c>
      <c r="AU9" s="9">
        <v>0</v>
      </c>
      <c r="AV9" s="8" t="s">
        <v>40</v>
      </c>
      <c r="AW9" s="9">
        <v>0</v>
      </c>
      <c r="AX9" s="14">
        <v>0.91700000000000004</v>
      </c>
      <c r="AY9" s="9">
        <v>0</v>
      </c>
      <c r="AZ9" s="15">
        <v>48.9</v>
      </c>
      <c r="BA9" s="9">
        <v>5</v>
      </c>
      <c r="BB9" s="14">
        <v>0.99809999999999999</v>
      </c>
      <c r="BC9" s="9">
        <v>0</v>
      </c>
      <c r="BD9" s="14">
        <v>0</v>
      </c>
      <c r="BE9" s="9">
        <v>10</v>
      </c>
      <c r="BF9" s="14">
        <v>0</v>
      </c>
      <c r="BG9" s="9">
        <v>10</v>
      </c>
      <c r="BH9" s="8" t="s">
        <v>40</v>
      </c>
      <c r="BI9" s="9">
        <v>0</v>
      </c>
      <c r="BJ9" s="14">
        <v>1</v>
      </c>
      <c r="BK9" s="9">
        <v>10</v>
      </c>
      <c r="BL9" s="14">
        <v>6.2E-2</v>
      </c>
      <c r="BM9" s="59">
        <v>5</v>
      </c>
      <c r="BN9" s="66">
        <f>E9+G9+I9+K9+M9+O9+Q9+S9+U9+W9+Y9+AA9+AC9+AE9+AG9+AI9+AK9+AM9+AO9+AQ9+AS9+AU9+AW9+AY9+BA9+BC9+BE9+BG9+BI9+BK9+BM9</f>
        <v>112.69999999999999</v>
      </c>
      <c r="BO9" s="12">
        <v>26</v>
      </c>
      <c r="BP9" s="26">
        <f t="shared" ref="BP9" si="0">BN9/BO9</f>
        <v>4.3346153846153843</v>
      </c>
    </row>
    <row r="10" spans="1:68" s="11" customFormat="1" ht="33.75" customHeight="1" x14ac:dyDescent="0.25">
      <c r="A10" s="16">
        <v>2</v>
      </c>
      <c r="B10" s="13" t="s">
        <v>12</v>
      </c>
      <c r="C10" s="39" t="s">
        <v>32</v>
      </c>
      <c r="D10" s="35" t="s">
        <v>67</v>
      </c>
      <c r="E10" s="9">
        <v>0</v>
      </c>
      <c r="F10" s="14">
        <v>1</v>
      </c>
      <c r="G10" s="9">
        <v>5</v>
      </c>
      <c r="H10" s="8">
        <v>0</v>
      </c>
      <c r="I10" s="9">
        <v>5</v>
      </c>
      <c r="J10" s="14">
        <v>1</v>
      </c>
      <c r="K10" s="9">
        <v>5</v>
      </c>
      <c r="L10" s="8" t="s">
        <v>30</v>
      </c>
      <c r="M10" s="9">
        <v>6</v>
      </c>
      <c r="N10" s="14">
        <v>0.95979999999999999</v>
      </c>
      <c r="O10" s="9">
        <v>10</v>
      </c>
      <c r="P10" s="15">
        <v>55</v>
      </c>
      <c r="Q10" s="9">
        <v>0</v>
      </c>
      <c r="R10" s="14">
        <v>0.98799999999999999</v>
      </c>
      <c r="S10" s="9">
        <v>0</v>
      </c>
      <c r="T10" s="8">
        <v>0</v>
      </c>
      <c r="U10" s="9">
        <v>5</v>
      </c>
      <c r="V10" s="8">
        <v>0</v>
      </c>
      <c r="W10" s="9">
        <v>5</v>
      </c>
      <c r="X10" s="14">
        <v>0.7732</v>
      </c>
      <c r="Y10" s="9">
        <v>5</v>
      </c>
      <c r="Z10" s="8">
        <v>0.56999999999999995</v>
      </c>
      <c r="AA10" s="9">
        <v>10</v>
      </c>
      <c r="AB10" s="8">
        <v>0</v>
      </c>
      <c r="AC10" s="9">
        <v>5</v>
      </c>
      <c r="AD10" s="14">
        <v>0.99970000000000003</v>
      </c>
      <c r="AE10" s="9">
        <v>10</v>
      </c>
      <c r="AF10" s="8">
        <v>0</v>
      </c>
      <c r="AG10" s="9">
        <v>10</v>
      </c>
      <c r="AH10" s="8" t="s">
        <v>40</v>
      </c>
      <c r="AI10" s="9">
        <v>0</v>
      </c>
      <c r="AJ10" s="8">
        <v>0</v>
      </c>
      <c r="AK10" s="9">
        <v>0</v>
      </c>
      <c r="AL10" s="8" t="s">
        <v>40</v>
      </c>
      <c r="AM10" s="9">
        <v>5</v>
      </c>
      <c r="AN10" s="8" t="s">
        <v>40</v>
      </c>
      <c r="AO10" s="9">
        <v>0</v>
      </c>
      <c r="AP10" s="14">
        <v>0.95620000000000005</v>
      </c>
      <c r="AQ10" s="9">
        <v>10</v>
      </c>
      <c r="AR10" s="14">
        <v>0.97399999999999998</v>
      </c>
      <c r="AS10" s="9">
        <v>5</v>
      </c>
      <c r="AT10" s="14">
        <v>0.67479999999999996</v>
      </c>
      <c r="AU10" s="9">
        <v>0</v>
      </c>
      <c r="AV10" s="14">
        <v>5.2900000000000003E-2</v>
      </c>
      <c r="AW10" s="9">
        <v>0</v>
      </c>
      <c r="AX10" s="14">
        <v>0.94099999999999995</v>
      </c>
      <c r="AY10" s="9">
        <v>3</v>
      </c>
      <c r="AZ10" s="15">
        <v>59.6</v>
      </c>
      <c r="BA10" s="9">
        <v>0</v>
      </c>
      <c r="BB10" s="14">
        <v>1</v>
      </c>
      <c r="BC10" s="9">
        <v>10</v>
      </c>
      <c r="BD10" s="14">
        <v>0</v>
      </c>
      <c r="BE10" s="9">
        <v>10</v>
      </c>
      <c r="BF10" s="14">
        <v>0</v>
      </c>
      <c r="BG10" s="9">
        <v>10</v>
      </c>
      <c r="BH10" s="8" t="s">
        <v>40</v>
      </c>
      <c r="BI10" s="9">
        <v>0</v>
      </c>
      <c r="BJ10" s="14">
        <v>1</v>
      </c>
      <c r="BK10" s="9">
        <v>10</v>
      </c>
      <c r="BL10" s="8" t="s">
        <v>40</v>
      </c>
      <c r="BM10" s="59">
        <v>0</v>
      </c>
      <c r="BN10" s="66">
        <f>E10+G10+I10+K10+M10+O10+Q10+S10+U10+W10+Y10+AA10+AC10+AE10+AG10+AI10+AK10+AM10+AO10+AQ10+AS10+AU10+AW10+AY10+BA10+BC10+BE10+BG10+BI10+BK10+BM10</f>
        <v>144</v>
      </c>
      <c r="BO10" s="12">
        <v>29</v>
      </c>
      <c r="BP10" s="26">
        <f>BN10/BO10</f>
        <v>4.9655172413793105</v>
      </c>
    </row>
    <row r="11" spans="1:68" s="11" customFormat="1" ht="36" customHeight="1" thickBot="1" x14ac:dyDescent="0.3">
      <c r="A11" s="47">
        <v>3</v>
      </c>
      <c r="B11" s="48" t="s">
        <v>11</v>
      </c>
      <c r="C11" s="49" t="s">
        <v>34</v>
      </c>
      <c r="D11" s="50" t="s">
        <v>67</v>
      </c>
      <c r="E11" s="51">
        <v>0</v>
      </c>
      <c r="F11" s="52">
        <v>1</v>
      </c>
      <c r="G11" s="51">
        <v>5</v>
      </c>
      <c r="H11" s="53">
        <v>0</v>
      </c>
      <c r="I11" s="51">
        <v>5</v>
      </c>
      <c r="J11" s="52">
        <v>1</v>
      </c>
      <c r="K11" s="51">
        <v>5</v>
      </c>
      <c r="L11" s="53" t="s">
        <v>30</v>
      </c>
      <c r="M11" s="51">
        <v>6.3</v>
      </c>
      <c r="N11" s="52">
        <v>0.95569999999999999</v>
      </c>
      <c r="O11" s="51">
        <v>8.5</v>
      </c>
      <c r="P11" s="53">
        <v>-2.02</v>
      </c>
      <c r="Q11" s="51">
        <v>10</v>
      </c>
      <c r="R11" s="52">
        <v>0.99570000000000003</v>
      </c>
      <c r="S11" s="51">
        <v>4.5</v>
      </c>
      <c r="T11" s="53">
        <v>0</v>
      </c>
      <c r="U11" s="51">
        <v>5</v>
      </c>
      <c r="V11" s="53">
        <v>0</v>
      </c>
      <c r="W11" s="51">
        <v>5</v>
      </c>
      <c r="X11" s="52" t="s">
        <v>40</v>
      </c>
      <c r="Y11" s="51">
        <v>0</v>
      </c>
      <c r="Z11" s="53">
        <v>7.41</v>
      </c>
      <c r="AA11" s="51">
        <v>7.9</v>
      </c>
      <c r="AB11" s="53">
        <v>0</v>
      </c>
      <c r="AC11" s="51">
        <v>5</v>
      </c>
      <c r="AD11" s="52">
        <v>1</v>
      </c>
      <c r="AE11" s="51">
        <v>10</v>
      </c>
      <c r="AF11" s="53">
        <v>0</v>
      </c>
      <c r="AG11" s="51">
        <v>10</v>
      </c>
      <c r="AH11" s="53" t="s">
        <v>40</v>
      </c>
      <c r="AI11" s="51">
        <v>0</v>
      </c>
      <c r="AJ11" s="53">
        <v>0</v>
      </c>
      <c r="AK11" s="51">
        <v>0</v>
      </c>
      <c r="AL11" s="53" t="s">
        <v>40</v>
      </c>
      <c r="AM11" s="51">
        <v>5</v>
      </c>
      <c r="AN11" s="53" t="s">
        <v>40</v>
      </c>
      <c r="AO11" s="51">
        <v>5</v>
      </c>
      <c r="AP11" s="52">
        <v>0.7772</v>
      </c>
      <c r="AQ11" s="51">
        <v>0</v>
      </c>
      <c r="AR11" s="53" t="s">
        <v>40</v>
      </c>
      <c r="AS11" s="51">
        <v>0</v>
      </c>
      <c r="AT11" s="53" t="s">
        <v>40</v>
      </c>
      <c r="AU11" s="51">
        <v>0</v>
      </c>
      <c r="AV11" s="53" t="s">
        <v>40</v>
      </c>
      <c r="AW11" s="51">
        <v>0</v>
      </c>
      <c r="AX11" s="52">
        <v>0.996</v>
      </c>
      <c r="AY11" s="51">
        <v>10</v>
      </c>
      <c r="AZ11" s="54">
        <v>68.3</v>
      </c>
      <c r="BA11" s="51">
        <v>0</v>
      </c>
      <c r="BB11" s="52">
        <v>0.99939999999999996</v>
      </c>
      <c r="BC11" s="51">
        <v>3.4</v>
      </c>
      <c r="BD11" s="52">
        <v>0</v>
      </c>
      <c r="BE11" s="51">
        <v>10</v>
      </c>
      <c r="BF11" s="52">
        <v>0</v>
      </c>
      <c r="BG11" s="51">
        <v>10</v>
      </c>
      <c r="BH11" s="53" t="s">
        <v>40</v>
      </c>
      <c r="BI11" s="51">
        <v>0</v>
      </c>
      <c r="BJ11" s="52">
        <v>1</v>
      </c>
      <c r="BK11" s="51">
        <v>10</v>
      </c>
      <c r="BL11" s="53" t="s">
        <v>40</v>
      </c>
      <c r="BM11" s="60">
        <v>0</v>
      </c>
      <c r="BN11" s="67">
        <f>E11+G11+I11+K11+M11+O11+Q11+S11+U11+W11+Y11+AA11+AC11+AE11+AG11+AI11+AK11+AM11+AO11+AQ11+AS11+AU11+AW11+AY11+BA11+BC11+BE11+BG11+BI11+BK11+BM11</f>
        <v>140.6</v>
      </c>
      <c r="BO11" s="55">
        <v>25</v>
      </c>
      <c r="BP11" s="56">
        <f>BN11/BO11</f>
        <v>5.6239999999999997</v>
      </c>
    </row>
    <row r="12" spans="1:68" ht="21" customHeight="1" x14ac:dyDescent="0.25">
      <c r="A12" s="99" t="s">
        <v>9</v>
      </c>
      <c r="B12" s="100"/>
      <c r="C12" s="38" t="s">
        <v>30</v>
      </c>
      <c r="D12" s="34" t="s">
        <v>30</v>
      </c>
      <c r="E12" s="28">
        <f>E17+E15+E13+E14+E16</f>
        <v>5</v>
      </c>
      <c r="F12" s="27" t="s">
        <v>30</v>
      </c>
      <c r="G12" s="28">
        <f>G17+G15+G13+G14+G16</f>
        <v>25</v>
      </c>
      <c r="H12" s="27" t="s">
        <v>30</v>
      </c>
      <c r="I12" s="28">
        <f>I17+I15+I13+I14+I16</f>
        <v>20</v>
      </c>
      <c r="J12" s="27" t="s">
        <v>30</v>
      </c>
      <c r="K12" s="28">
        <f>K17+K15+K13+K14+K16</f>
        <v>25</v>
      </c>
      <c r="L12" s="27" t="s">
        <v>30</v>
      </c>
      <c r="M12" s="28">
        <f>M17+M15+M13+M14+M16</f>
        <v>25.8</v>
      </c>
      <c r="N12" s="27" t="s">
        <v>30</v>
      </c>
      <c r="O12" s="28">
        <v>1.4</v>
      </c>
      <c r="P12" s="27" t="s">
        <v>30</v>
      </c>
      <c r="Q12" s="28">
        <f>Q17+Q15+Q13+Q14+Q16</f>
        <v>40</v>
      </c>
      <c r="R12" s="27" t="s">
        <v>30</v>
      </c>
      <c r="S12" s="28">
        <f>S17+S15+S13+S14+S16</f>
        <v>33</v>
      </c>
      <c r="T12" s="27" t="s">
        <v>30</v>
      </c>
      <c r="U12" s="28">
        <f>U17+U15+U13+U14+U16</f>
        <v>25</v>
      </c>
      <c r="V12" s="27" t="s">
        <v>30</v>
      </c>
      <c r="W12" s="28">
        <f>W17+W15+W13+W14+W16</f>
        <v>25</v>
      </c>
      <c r="X12" s="27" t="s">
        <v>30</v>
      </c>
      <c r="Y12" s="28">
        <f>Y17+Y15+Y13+Y14+Y16</f>
        <v>0</v>
      </c>
      <c r="Z12" s="27" t="s">
        <v>30</v>
      </c>
      <c r="AA12" s="28">
        <f>AA17+AA15+AA13+AA14+AA16</f>
        <v>33.200000000000003</v>
      </c>
      <c r="AB12" s="27" t="s">
        <v>30</v>
      </c>
      <c r="AC12" s="28">
        <f>AC17+AC15+AC13+AC14+AC16</f>
        <v>15</v>
      </c>
      <c r="AD12" s="27" t="s">
        <v>30</v>
      </c>
      <c r="AE12" s="28">
        <f>AE17+AE15+AE13+AE14+AE16</f>
        <v>20</v>
      </c>
      <c r="AF12" s="27" t="s">
        <v>30</v>
      </c>
      <c r="AG12" s="28">
        <f>AG17+AG15+AG13+AG14+AG16</f>
        <v>30</v>
      </c>
      <c r="AH12" s="27" t="s">
        <v>30</v>
      </c>
      <c r="AI12" s="28">
        <f>AI17+AI15+AI13+AI14+AI16</f>
        <v>5</v>
      </c>
      <c r="AJ12" s="27" t="s">
        <v>30</v>
      </c>
      <c r="AK12" s="28">
        <f>AK17+AK15+AK13+AK14+AK16</f>
        <v>0</v>
      </c>
      <c r="AL12" s="27" t="s">
        <v>30</v>
      </c>
      <c r="AM12" s="28">
        <f>AM17+AM15+AM13+AM14+AM16</f>
        <v>25</v>
      </c>
      <c r="AN12" s="27" t="s">
        <v>30</v>
      </c>
      <c r="AO12" s="28">
        <f>AO17+AO15+AO13+AO14+AO16</f>
        <v>0</v>
      </c>
      <c r="AP12" s="27" t="s">
        <v>30</v>
      </c>
      <c r="AQ12" s="28">
        <f>AQ17+AQ15+AQ13+AQ14+AQ16</f>
        <v>17.8</v>
      </c>
      <c r="AR12" s="27" t="s">
        <v>30</v>
      </c>
      <c r="AS12" s="28">
        <f>AS17+AS15+AS13+AS14+AS16</f>
        <v>0</v>
      </c>
      <c r="AT12" s="27" t="s">
        <v>30</v>
      </c>
      <c r="AU12" s="28">
        <f>AU17+AU15+AU13+AU14+AU16</f>
        <v>0</v>
      </c>
      <c r="AV12" s="27" t="s">
        <v>30</v>
      </c>
      <c r="AW12" s="28">
        <f>AW17+AW15+AW13+AW14+AW16</f>
        <v>0</v>
      </c>
      <c r="AX12" s="27" t="s">
        <v>30</v>
      </c>
      <c r="AY12" s="28">
        <f>AY17+AY15+AY13+AY14+AY16</f>
        <v>0</v>
      </c>
      <c r="AZ12" s="27" t="s">
        <v>30</v>
      </c>
      <c r="BA12" s="28">
        <f>BA17+BA15+BA13+BA14+BA16</f>
        <v>0</v>
      </c>
      <c r="BB12" s="27" t="s">
        <v>30</v>
      </c>
      <c r="BC12" s="28">
        <f>BC17+BC15+BC13+BC14+BC16</f>
        <v>0</v>
      </c>
      <c r="BD12" s="27" t="s">
        <v>30</v>
      </c>
      <c r="BE12" s="28">
        <f>BE17+BE15+BE13+BE14+BE16</f>
        <v>0</v>
      </c>
      <c r="BF12" s="27" t="s">
        <v>30</v>
      </c>
      <c r="BG12" s="28">
        <f>BG17+BG15+BG13+BG14+BG16</f>
        <v>0</v>
      </c>
      <c r="BH12" s="27" t="s">
        <v>30</v>
      </c>
      <c r="BI12" s="28">
        <f>BI17+BI15+BI13+BI14+BI16</f>
        <v>0</v>
      </c>
      <c r="BJ12" s="27" t="s">
        <v>30</v>
      </c>
      <c r="BK12" s="28">
        <f>BK17+BK15+BK13+BK14+BK16</f>
        <v>0</v>
      </c>
      <c r="BL12" s="27" t="s">
        <v>30</v>
      </c>
      <c r="BM12" s="61">
        <f>BM17+BM15+BM13+BM14+BM16</f>
        <v>0</v>
      </c>
      <c r="BN12" s="68">
        <f>BN17+BN15+BN13+BN14+BN16</f>
        <v>393.7</v>
      </c>
      <c r="BO12" s="27" t="s">
        <v>30</v>
      </c>
      <c r="BP12" s="29">
        <f>BP17+BP15+BP13+BP14+BP16</f>
        <v>24.552474323062562</v>
      </c>
    </row>
    <row r="13" spans="1:68" s="11" customFormat="1" ht="30" customHeight="1" x14ac:dyDescent="0.25">
      <c r="A13" s="16">
        <v>1</v>
      </c>
      <c r="B13" s="13" t="s">
        <v>15</v>
      </c>
      <c r="C13" s="39" t="s">
        <v>37</v>
      </c>
      <c r="D13" s="35" t="s">
        <v>67</v>
      </c>
      <c r="E13" s="9">
        <v>0</v>
      </c>
      <c r="F13" s="14">
        <v>1</v>
      </c>
      <c r="G13" s="9">
        <v>5</v>
      </c>
      <c r="H13" s="8">
        <v>0</v>
      </c>
      <c r="I13" s="9">
        <v>5</v>
      </c>
      <c r="J13" s="14">
        <v>1</v>
      </c>
      <c r="K13" s="9">
        <v>5</v>
      </c>
      <c r="L13" s="8" t="s">
        <v>30</v>
      </c>
      <c r="M13" s="9">
        <v>4.9000000000000004</v>
      </c>
      <c r="N13" s="14">
        <v>0.90669999999999995</v>
      </c>
      <c r="O13" s="9">
        <v>0</v>
      </c>
      <c r="P13" s="8">
        <v>27.68</v>
      </c>
      <c r="Q13" s="9">
        <v>10</v>
      </c>
      <c r="R13" s="14">
        <v>1</v>
      </c>
      <c r="S13" s="9">
        <v>10</v>
      </c>
      <c r="T13" s="8">
        <v>0</v>
      </c>
      <c r="U13" s="9">
        <v>5</v>
      </c>
      <c r="V13" s="8">
        <v>0</v>
      </c>
      <c r="W13" s="9">
        <v>5</v>
      </c>
      <c r="X13" s="14" t="s">
        <v>40</v>
      </c>
      <c r="Y13" s="9">
        <v>0</v>
      </c>
      <c r="Z13" s="8">
        <v>0.19</v>
      </c>
      <c r="AA13" s="9">
        <v>7.6</v>
      </c>
      <c r="AB13" s="8" t="s">
        <v>40</v>
      </c>
      <c r="AC13" s="9">
        <v>0</v>
      </c>
      <c r="AD13" s="14" t="s">
        <v>40</v>
      </c>
      <c r="AE13" s="9">
        <v>0</v>
      </c>
      <c r="AF13" s="8" t="s">
        <v>40</v>
      </c>
      <c r="AG13" s="9">
        <v>0</v>
      </c>
      <c r="AH13" s="8" t="s">
        <v>40</v>
      </c>
      <c r="AI13" s="9">
        <v>0</v>
      </c>
      <c r="AJ13" s="8">
        <v>0</v>
      </c>
      <c r="AK13" s="9">
        <v>0</v>
      </c>
      <c r="AL13" s="8" t="s">
        <v>40</v>
      </c>
      <c r="AM13" s="9">
        <v>5</v>
      </c>
      <c r="AN13" s="8" t="s">
        <v>40</v>
      </c>
      <c r="AO13" s="9">
        <v>0</v>
      </c>
      <c r="AP13" s="14">
        <v>0.66639999999999999</v>
      </c>
      <c r="AQ13" s="9">
        <v>0</v>
      </c>
      <c r="AR13" s="8" t="s">
        <v>40</v>
      </c>
      <c r="AS13" s="9">
        <v>0</v>
      </c>
      <c r="AT13" s="8" t="s">
        <v>40</v>
      </c>
      <c r="AU13" s="9">
        <v>0</v>
      </c>
      <c r="AV13" s="8" t="s">
        <v>40</v>
      </c>
      <c r="AW13" s="9">
        <v>0</v>
      </c>
      <c r="AX13" s="14" t="s">
        <v>40</v>
      </c>
      <c r="AY13" s="9">
        <v>0</v>
      </c>
      <c r="AZ13" s="8" t="s">
        <v>40</v>
      </c>
      <c r="BA13" s="9">
        <v>0</v>
      </c>
      <c r="BB13" s="14" t="s">
        <v>40</v>
      </c>
      <c r="BC13" s="9">
        <v>0</v>
      </c>
      <c r="BD13" s="14" t="s">
        <v>40</v>
      </c>
      <c r="BE13" s="9">
        <v>0</v>
      </c>
      <c r="BF13" s="14" t="s">
        <v>40</v>
      </c>
      <c r="BG13" s="9">
        <v>0</v>
      </c>
      <c r="BH13" s="14" t="s">
        <v>40</v>
      </c>
      <c r="BI13" s="9">
        <v>0</v>
      </c>
      <c r="BJ13" s="14" t="s">
        <v>40</v>
      </c>
      <c r="BK13" s="9">
        <v>0</v>
      </c>
      <c r="BL13" s="14" t="s">
        <v>40</v>
      </c>
      <c r="BM13" s="59">
        <v>0</v>
      </c>
      <c r="BN13" s="66">
        <f>E13+G13+I13+K13+M13+O13+Q13+S13+U13+W13+Y13+AA13+AC13+AE13+AG13+AI13+AK13+AM13+AO13+AQ13+AS13+AU13+AW13+AY13+BA13+BC13+BE13+BG13+BI13+BK13+BM13</f>
        <v>62.5</v>
      </c>
      <c r="BO13" s="12">
        <v>14</v>
      </c>
      <c r="BP13" s="26">
        <f>BN13/BO13</f>
        <v>4.4642857142857144</v>
      </c>
    </row>
    <row r="14" spans="1:68" s="11" customFormat="1" ht="21" customHeight="1" x14ac:dyDescent="0.25">
      <c r="A14" s="16">
        <v>2</v>
      </c>
      <c r="B14" s="13" t="s">
        <v>16</v>
      </c>
      <c r="C14" s="39" t="s">
        <v>38</v>
      </c>
      <c r="D14" s="35" t="s">
        <v>67</v>
      </c>
      <c r="E14" s="9">
        <v>0</v>
      </c>
      <c r="F14" s="14">
        <v>1</v>
      </c>
      <c r="G14" s="9">
        <v>5</v>
      </c>
      <c r="H14" s="8">
        <v>0</v>
      </c>
      <c r="I14" s="9">
        <v>5</v>
      </c>
      <c r="J14" s="14">
        <v>1</v>
      </c>
      <c r="K14" s="9">
        <v>5</v>
      </c>
      <c r="L14" s="8" t="s">
        <v>30</v>
      </c>
      <c r="M14" s="9">
        <v>5</v>
      </c>
      <c r="N14" s="14">
        <v>0.95740000000000003</v>
      </c>
      <c r="O14" s="9">
        <v>5.4</v>
      </c>
      <c r="P14" s="8">
        <v>26.1</v>
      </c>
      <c r="Q14" s="9">
        <v>10</v>
      </c>
      <c r="R14" s="14">
        <v>0.98209999999999997</v>
      </c>
      <c r="S14" s="9">
        <v>0</v>
      </c>
      <c r="T14" s="8">
        <v>0</v>
      </c>
      <c r="U14" s="9">
        <v>5</v>
      </c>
      <c r="V14" s="8">
        <v>0</v>
      </c>
      <c r="W14" s="9">
        <v>5</v>
      </c>
      <c r="X14" s="14" t="s">
        <v>40</v>
      </c>
      <c r="Y14" s="9">
        <v>0</v>
      </c>
      <c r="Z14" s="8">
        <v>0.12</v>
      </c>
      <c r="AA14" s="9">
        <v>10</v>
      </c>
      <c r="AB14" s="8">
        <v>0</v>
      </c>
      <c r="AC14" s="9">
        <v>5</v>
      </c>
      <c r="AD14" s="14">
        <v>1.1747000000000001</v>
      </c>
      <c r="AE14" s="9">
        <v>0</v>
      </c>
      <c r="AF14" s="8">
        <v>0</v>
      </c>
      <c r="AG14" s="9">
        <v>10</v>
      </c>
      <c r="AH14" s="8" t="s">
        <v>40</v>
      </c>
      <c r="AI14" s="9">
        <v>0</v>
      </c>
      <c r="AJ14" s="8">
        <v>0</v>
      </c>
      <c r="AK14" s="9">
        <v>0</v>
      </c>
      <c r="AL14" s="8" t="s">
        <v>40</v>
      </c>
      <c r="AM14" s="9">
        <v>5</v>
      </c>
      <c r="AN14" s="8" t="s">
        <v>40</v>
      </c>
      <c r="AO14" s="9">
        <v>0</v>
      </c>
      <c r="AP14" s="14">
        <v>0.88190000000000002</v>
      </c>
      <c r="AQ14" s="9">
        <v>3.2</v>
      </c>
      <c r="AR14" s="8" t="s">
        <v>40</v>
      </c>
      <c r="AS14" s="9">
        <v>0</v>
      </c>
      <c r="AT14" s="8" t="s">
        <v>40</v>
      </c>
      <c r="AU14" s="9">
        <v>0</v>
      </c>
      <c r="AV14" s="8" t="s">
        <v>40</v>
      </c>
      <c r="AW14" s="9">
        <v>0</v>
      </c>
      <c r="AX14" s="14" t="s">
        <v>40</v>
      </c>
      <c r="AY14" s="9">
        <v>0</v>
      </c>
      <c r="AZ14" s="8" t="s">
        <v>40</v>
      </c>
      <c r="BA14" s="9">
        <v>0</v>
      </c>
      <c r="BB14" s="14" t="s">
        <v>40</v>
      </c>
      <c r="BC14" s="9">
        <v>0</v>
      </c>
      <c r="BD14" s="14" t="s">
        <v>40</v>
      </c>
      <c r="BE14" s="9">
        <v>0</v>
      </c>
      <c r="BF14" s="14" t="s">
        <v>40</v>
      </c>
      <c r="BG14" s="9">
        <v>0</v>
      </c>
      <c r="BH14" s="14" t="s">
        <v>40</v>
      </c>
      <c r="BI14" s="9">
        <v>0</v>
      </c>
      <c r="BJ14" s="14" t="s">
        <v>40</v>
      </c>
      <c r="BK14" s="9">
        <v>0</v>
      </c>
      <c r="BL14" s="14" t="s">
        <v>40</v>
      </c>
      <c r="BM14" s="59">
        <v>0</v>
      </c>
      <c r="BN14" s="66">
        <f>E14+G14+I14+K14+M14+O14+Q14+S14+U14+W14+Y14+AA14+AC14+AE14+AG14+AI14+AK14+AM14+AO14+AQ14+AS14+AU14+AW14+AY14+BA14+BC14+BE14+BG14+BI14+BK14+BM14</f>
        <v>78.600000000000009</v>
      </c>
      <c r="BO14" s="12">
        <v>17</v>
      </c>
      <c r="BP14" s="26">
        <f>BN14/BO14</f>
        <v>4.6235294117647063</v>
      </c>
    </row>
    <row r="15" spans="1:68" s="11" customFormat="1" ht="21" customHeight="1" x14ac:dyDescent="0.25">
      <c r="A15" s="16">
        <v>3</v>
      </c>
      <c r="B15" s="13" t="s">
        <v>14</v>
      </c>
      <c r="C15" s="39" t="s">
        <v>36</v>
      </c>
      <c r="D15" s="35" t="s">
        <v>67</v>
      </c>
      <c r="E15" s="9">
        <v>0</v>
      </c>
      <c r="F15" s="14">
        <v>1</v>
      </c>
      <c r="G15" s="9">
        <v>5</v>
      </c>
      <c r="H15" s="8" t="s">
        <v>67</v>
      </c>
      <c r="I15" s="9">
        <v>0</v>
      </c>
      <c r="J15" s="14">
        <v>1</v>
      </c>
      <c r="K15" s="9">
        <v>5</v>
      </c>
      <c r="L15" s="8" t="s">
        <v>30</v>
      </c>
      <c r="M15" s="9">
        <v>6.7</v>
      </c>
      <c r="N15" s="14">
        <v>0.99990000000000001</v>
      </c>
      <c r="O15" s="9">
        <v>10</v>
      </c>
      <c r="P15" s="8">
        <v>-60.99</v>
      </c>
      <c r="Q15" s="9">
        <v>0</v>
      </c>
      <c r="R15" s="14">
        <v>0.99299999999999999</v>
      </c>
      <c r="S15" s="9">
        <v>3</v>
      </c>
      <c r="T15" s="8">
        <v>0</v>
      </c>
      <c r="U15" s="9">
        <v>5</v>
      </c>
      <c r="V15" s="8">
        <v>0</v>
      </c>
      <c r="W15" s="9">
        <v>5</v>
      </c>
      <c r="X15" s="14" t="s">
        <v>40</v>
      </c>
      <c r="Y15" s="9">
        <v>0</v>
      </c>
      <c r="Z15" s="8">
        <v>0.19</v>
      </c>
      <c r="AA15" s="9">
        <v>7.6</v>
      </c>
      <c r="AB15" s="8">
        <v>0</v>
      </c>
      <c r="AC15" s="9">
        <v>5</v>
      </c>
      <c r="AD15" s="14">
        <v>1</v>
      </c>
      <c r="AE15" s="9">
        <v>10</v>
      </c>
      <c r="AF15" s="8">
        <v>0</v>
      </c>
      <c r="AG15" s="9">
        <v>10</v>
      </c>
      <c r="AH15" s="8" t="s">
        <v>40</v>
      </c>
      <c r="AI15" s="9">
        <v>0</v>
      </c>
      <c r="AJ15" s="8">
        <v>0</v>
      </c>
      <c r="AK15" s="9">
        <v>0</v>
      </c>
      <c r="AL15" s="8" t="s">
        <v>40</v>
      </c>
      <c r="AM15" s="9">
        <v>5</v>
      </c>
      <c r="AN15" s="8" t="s">
        <v>40</v>
      </c>
      <c r="AO15" s="9">
        <v>0</v>
      </c>
      <c r="AP15" s="14">
        <v>0.99939999999999996</v>
      </c>
      <c r="AQ15" s="9">
        <v>10</v>
      </c>
      <c r="AR15" s="8" t="s">
        <v>40</v>
      </c>
      <c r="AS15" s="9">
        <v>0</v>
      </c>
      <c r="AT15" s="8" t="s">
        <v>40</v>
      </c>
      <c r="AU15" s="9">
        <v>0</v>
      </c>
      <c r="AV15" s="8" t="s">
        <v>40</v>
      </c>
      <c r="AW15" s="9">
        <v>0</v>
      </c>
      <c r="AX15" s="14" t="s">
        <v>40</v>
      </c>
      <c r="AY15" s="9">
        <v>0</v>
      </c>
      <c r="AZ15" s="8" t="s">
        <v>40</v>
      </c>
      <c r="BA15" s="9">
        <v>0</v>
      </c>
      <c r="BB15" s="14" t="s">
        <v>40</v>
      </c>
      <c r="BC15" s="9">
        <v>0</v>
      </c>
      <c r="BD15" s="14" t="s">
        <v>40</v>
      </c>
      <c r="BE15" s="9">
        <v>0</v>
      </c>
      <c r="BF15" s="14" t="s">
        <v>40</v>
      </c>
      <c r="BG15" s="9">
        <v>0</v>
      </c>
      <c r="BH15" s="14" t="s">
        <v>40</v>
      </c>
      <c r="BI15" s="9">
        <v>0</v>
      </c>
      <c r="BJ15" s="14" t="s">
        <v>40</v>
      </c>
      <c r="BK15" s="9">
        <v>0</v>
      </c>
      <c r="BL15" s="14" t="s">
        <v>40</v>
      </c>
      <c r="BM15" s="59">
        <v>0</v>
      </c>
      <c r="BN15" s="66">
        <f>E15+G15+I15+K15+M15+O15+Q15+S15+U15+W15+Y15+AA15+AC15+AE15+AG15+AI15+AK15+AM15+AO15+AQ15+AS15+AU15+AW15+AY15+BA15+BC15+BE15+BG15+BI15+BK15+BM15</f>
        <v>87.300000000000011</v>
      </c>
      <c r="BO15" s="12">
        <v>17</v>
      </c>
      <c r="BP15" s="26">
        <f>BN15/BO15</f>
        <v>5.1352941176470592</v>
      </c>
    </row>
    <row r="16" spans="1:68" s="11" customFormat="1" ht="22.5" customHeight="1" x14ac:dyDescent="0.25">
      <c r="A16" s="16">
        <v>4</v>
      </c>
      <c r="B16" s="13" t="s">
        <v>17</v>
      </c>
      <c r="C16" s="39" t="s">
        <v>39</v>
      </c>
      <c r="D16" s="35" t="s">
        <v>67</v>
      </c>
      <c r="E16" s="9">
        <v>0</v>
      </c>
      <c r="F16" s="14">
        <v>1</v>
      </c>
      <c r="G16" s="9">
        <v>5</v>
      </c>
      <c r="H16" s="8">
        <v>0</v>
      </c>
      <c r="I16" s="9">
        <v>5</v>
      </c>
      <c r="J16" s="14">
        <v>1</v>
      </c>
      <c r="K16" s="9">
        <v>5</v>
      </c>
      <c r="L16" s="8" t="s">
        <v>30</v>
      </c>
      <c r="M16" s="9">
        <v>5</v>
      </c>
      <c r="N16" s="14">
        <v>0.97319999999999995</v>
      </c>
      <c r="O16" s="9">
        <v>7.1</v>
      </c>
      <c r="P16" s="8">
        <v>11.35</v>
      </c>
      <c r="Q16" s="9">
        <v>10</v>
      </c>
      <c r="R16" s="14">
        <v>1</v>
      </c>
      <c r="S16" s="9">
        <v>10</v>
      </c>
      <c r="T16" s="8">
        <v>0</v>
      </c>
      <c r="U16" s="9">
        <v>5</v>
      </c>
      <c r="V16" s="8">
        <v>0</v>
      </c>
      <c r="W16" s="9">
        <v>5</v>
      </c>
      <c r="X16" s="14" t="s">
        <v>40</v>
      </c>
      <c r="Y16" s="9">
        <v>0</v>
      </c>
      <c r="Z16" s="8">
        <v>0.18</v>
      </c>
      <c r="AA16" s="9">
        <v>8</v>
      </c>
      <c r="AB16" s="8" t="s">
        <v>40</v>
      </c>
      <c r="AC16" s="9">
        <v>0</v>
      </c>
      <c r="AD16" s="14" t="s">
        <v>40</v>
      </c>
      <c r="AE16" s="9">
        <v>0</v>
      </c>
      <c r="AF16" s="8" t="s">
        <v>40</v>
      </c>
      <c r="AG16" s="9">
        <v>0</v>
      </c>
      <c r="AH16" s="8" t="s">
        <v>40</v>
      </c>
      <c r="AI16" s="9">
        <v>0</v>
      </c>
      <c r="AJ16" s="8">
        <v>0</v>
      </c>
      <c r="AK16" s="9">
        <v>0</v>
      </c>
      <c r="AL16" s="8" t="s">
        <v>40</v>
      </c>
      <c r="AM16" s="9">
        <v>5</v>
      </c>
      <c r="AN16" s="8" t="s">
        <v>40</v>
      </c>
      <c r="AO16" s="9">
        <v>0</v>
      </c>
      <c r="AP16" s="14">
        <v>0.80889999999999995</v>
      </c>
      <c r="AQ16" s="9">
        <v>2.1</v>
      </c>
      <c r="AR16" s="8" t="s">
        <v>40</v>
      </c>
      <c r="AS16" s="9">
        <v>0</v>
      </c>
      <c r="AT16" s="8" t="s">
        <v>40</v>
      </c>
      <c r="AU16" s="9">
        <v>0</v>
      </c>
      <c r="AV16" s="8" t="s">
        <v>40</v>
      </c>
      <c r="AW16" s="9">
        <v>0</v>
      </c>
      <c r="AX16" s="14" t="s">
        <v>40</v>
      </c>
      <c r="AY16" s="9">
        <v>0</v>
      </c>
      <c r="AZ16" s="8" t="s">
        <v>40</v>
      </c>
      <c r="BA16" s="9">
        <v>0</v>
      </c>
      <c r="BB16" s="14" t="s">
        <v>40</v>
      </c>
      <c r="BC16" s="9">
        <v>0</v>
      </c>
      <c r="BD16" s="14" t="s">
        <v>40</v>
      </c>
      <c r="BE16" s="9">
        <v>0</v>
      </c>
      <c r="BF16" s="14" t="s">
        <v>40</v>
      </c>
      <c r="BG16" s="9">
        <v>0</v>
      </c>
      <c r="BH16" s="14" t="s">
        <v>40</v>
      </c>
      <c r="BI16" s="9">
        <v>0</v>
      </c>
      <c r="BJ16" s="14" t="s">
        <v>40</v>
      </c>
      <c r="BK16" s="9">
        <v>0</v>
      </c>
      <c r="BL16" s="14" t="s">
        <v>40</v>
      </c>
      <c r="BM16" s="59">
        <v>0</v>
      </c>
      <c r="BN16" s="66">
        <f>E16+G16+I16+K16+M16+O16+Q16+S16+U16+W16+Y16+AA16+AC16+AE16+AG16+AI16+AK16+AM16+AO16+AQ16+AS16+AU16+AW16+AY16+BA16+BC16+BE16+BG16+BI16+BK16+BM16</f>
        <v>72.199999999999989</v>
      </c>
      <c r="BO16" s="12">
        <v>14</v>
      </c>
      <c r="BP16" s="26">
        <f t="shared" ref="BP16" si="1">BN16/BO16</f>
        <v>5.1571428571428566</v>
      </c>
    </row>
    <row r="17" spans="1:68" s="11" customFormat="1" ht="33.75" customHeight="1" thickBot="1" x14ac:dyDescent="0.3">
      <c r="A17" s="17">
        <v>5</v>
      </c>
      <c r="B17" s="18" t="s">
        <v>13</v>
      </c>
      <c r="C17" s="40" t="s">
        <v>35</v>
      </c>
      <c r="D17" s="36">
        <v>0</v>
      </c>
      <c r="E17" s="20">
        <v>5</v>
      </c>
      <c r="F17" s="21">
        <v>1</v>
      </c>
      <c r="G17" s="20">
        <v>5</v>
      </c>
      <c r="H17" s="19">
        <v>0</v>
      </c>
      <c r="I17" s="20">
        <v>5</v>
      </c>
      <c r="J17" s="21">
        <v>1</v>
      </c>
      <c r="K17" s="20">
        <v>5</v>
      </c>
      <c r="L17" s="19" t="s">
        <v>30</v>
      </c>
      <c r="M17" s="20">
        <v>4.2</v>
      </c>
      <c r="N17" s="21">
        <v>0.9194</v>
      </c>
      <c r="O17" s="20">
        <v>1.4</v>
      </c>
      <c r="P17" s="19">
        <v>23.56</v>
      </c>
      <c r="Q17" s="20">
        <v>10</v>
      </c>
      <c r="R17" s="21">
        <v>1</v>
      </c>
      <c r="S17" s="20">
        <v>10</v>
      </c>
      <c r="T17" s="19">
        <v>0</v>
      </c>
      <c r="U17" s="20">
        <v>5</v>
      </c>
      <c r="V17" s="19">
        <v>0</v>
      </c>
      <c r="W17" s="20">
        <v>5</v>
      </c>
      <c r="X17" s="21" t="s">
        <v>40</v>
      </c>
      <c r="Y17" s="20">
        <v>0</v>
      </c>
      <c r="Z17" s="19">
        <v>0.39</v>
      </c>
      <c r="AA17" s="20">
        <v>0</v>
      </c>
      <c r="AB17" s="19">
        <v>0</v>
      </c>
      <c r="AC17" s="20">
        <v>5</v>
      </c>
      <c r="AD17" s="21">
        <v>0.9052</v>
      </c>
      <c r="AE17" s="20">
        <v>10</v>
      </c>
      <c r="AF17" s="19">
        <v>0</v>
      </c>
      <c r="AG17" s="20">
        <v>10</v>
      </c>
      <c r="AH17" s="19"/>
      <c r="AI17" s="20">
        <v>5</v>
      </c>
      <c r="AJ17" s="19">
        <v>0</v>
      </c>
      <c r="AK17" s="20">
        <v>0</v>
      </c>
      <c r="AL17" s="19" t="s">
        <v>40</v>
      </c>
      <c r="AM17" s="20">
        <v>5</v>
      </c>
      <c r="AN17" s="19" t="s">
        <v>40</v>
      </c>
      <c r="AO17" s="20">
        <v>0</v>
      </c>
      <c r="AP17" s="21">
        <v>0.83420000000000005</v>
      </c>
      <c r="AQ17" s="20">
        <v>2.5</v>
      </c>
      <c r="AR17" s="19" t="s">
        <v>40</v>
      </c>
      <c r="AS17" s="20">
        <v>0</v>
      </c>
      <c r="AT17" s="19" t="s">
        <v>40</v>
      </c>
      <c r="AU17" s="20">
        <v>0</v>
      </c>
      <c r="AV17" s="19" t="s">
        <v>40</v>
      </c>
      <c r="AW17" s="20">
        <v>0</v>
      </c>
      <c r="AX17" s="21" t="s">
        <v>40</v>
      </c>
      <c r="AY17" s="20">
        <v>0</v>
      </c>
      <c r="AZ17" s="19" t="s">
        <v>40</v>
      </c>
      <c r="BA17" s="20">
        <v>0</v>
      </c>
      <c r="BB17" s="21" t="s">
        <v>40</v>
      </c>
      <c r="BC17" s="20">
        <v>0</v>
      </c>
      <c r="BD17" s="21" t="s">
        <v>40</v>
      </c>
      <c r="BE17" s="20">
        <v>0</v>
      </c>
      <c r="BF17" s="21" t="s">
        <v>40</v>
      </c>
      <c r="BG17" s="20">
        <v>0</v>
      </c>
      <c r="BH17" s="21" t="s">
        <v>40</v>
      </c>
      <c r="BI17" s="20">
        <v>0</v>
      </c>
      <c r="BJ17" s="21" t="s">
        <v>40</v>
      </c>
      <c r="BK17" s="20">
        <v>0</v>
      </c>
      <c r="BL17" s="21" t="s">
        <v>40</v>
      </c>
      <c r="BM17" s="62">
        <v>0</v>
      </c>
      <c r="BN17" s="69">
        <f>E17+G17+I17+K17+M17+O17+Q17+S17+U17+W17+Y17+AA17+AC17+AE17+AG17+AI17+AK17+AM17+AO17+AQ17+AS17+AU17+AW17+AY17+BA17+BC17+BE17+BG17+BI17+BK17+BM17</f>
        <v>93.1</v>
      </c>
      <c r="BO17" s="22">
        <v>18</v>
      </c>
      <c r="BP17" s="32">
        <f>BN17/BO17</f>
        <v>5.1722222222222216</v>
      </c>
    </row>
    <row r="18" spans="1:68" ht="60.75" customHeight="1" thickBot="1" x14ac:dyDescent="0.3">
      <c r="A18" s="95" t="s">
        <v>10</v>
      </c>
      <c r="B18" s="96"/>
      <c r="C18" s="41" t="s">
        <v>30</v>
      </c>
      <c r="D18" s="37" t="s">
        <v>30</v>
      </c>
      <c r="E18" s="24">
        <f>(E8+E12)/2</f>
        <v>2.5</v>
      </c>
      <c r="F18" s="23" t="s">
        <v>30</v>
      </c>
      <c r="G18" s="24">
        <f>(G8+G12)/2</f>
        <v>20</v>
      </c>
      <c r="H18" s="23" t="s">
        <v>30</v>
      </c>
      <c r="I18" s="24">
        <f>(I8+I12)/2</f>
        <v>15</v>
      </c>
      <c r="J18" s="23" t="s">
        <v>30</v>
      </c>
      <c r="K18" s="24">
        <f>(K8+K12)/2</f>
        <v>20</v>
      </c>
      <c r="L18" s="23" t="s">
        <v>30</v>
      </c>
      <c r="M18" s="24">
        <f>(M8+M12)/2</f>
        <v>20.85</v>
      </c>
      <c r="N18" s="23" t="s">
        <v>30</v>
      </c>
      <c r="O18" s="24">
        <f>(O8+O12)/2</f>
        <v>9.9499999999999993</v>
      </c>
      <c r="P18" s="23" t="s">
        <v>30</v>
      </c>
      <c r="Q18" s="24">
        <f>(Q8+Q12)/2</f>
        <v>25</v>
      </c>
      <c r="R18" s="23" t="s">
        <v>30</v>
      </c>
      <c r="S18" s="24">
        <f>(S8+S12)/2</f>
        <v>23.75</v>
      </c>
      <c r="T18" s="23" t="s">
        <v>30</v>
      </c>
      <c r="U18" s="24">
        <f>(U8+U12)/2</f>
        <v>20</v>
      </c>
      <c r="V18" s="23" t="s">
        <v>30</v>
      </c>
      <c r="W18" s="24">
        <f>(W8+W12)/2</f>
        <v>20</v>
      </c>
      <c r="X18" s="23" t="s">
        <v>30</v>
      </c>
      <c r="Y18" s="24">
        <f>(Y8+Y12)/2</f>
        <v>2.5</v>
      </c>
      <c r="Z18" s="23" t="s">
        <v>30</v>
      </c>
      <c r="AA18" s="24">
        <f>(AA8+AA12)/2</f>
        <v>25.55</v>
      </c>
      <c r="AB18" s="23" t="s">
        <v>30</v>
      </c>
      <c r="AC18" s="24">
        <f>(AC8+AC12)/2</f>
        <v>15</v>
      </c>
      <c r="AD18" s="23" t="s">
        <v>30</v>
      </c>
      <c r="AE18" s="24">
        <f>(AE8+AE12)/2</f>
        <v>25</v>
      </c>
      <c r="AF18" s="23" t="s">
        <v>30</v>
      </c>
      <c r="AG18" s="24">
        <f>(AG8+AG12)/2</f>
        <v>30</v>
      </c>
      <c r="AH18" s="23" t="s">
        <v>30</v>
      </c>
      <c r="AI18" s="24">
        <f>(AI8+AI12)/2</f>
        <v>2.5</v>
      </c>
      <c r="AJ18" s="23" t="s">
        <v>30</v>
      </c>
      <c r="AK18" s="24">
        <f>(AK8+AK12)/2</f>
        <v>0</v>
      </c>
      <c r="AL18" s="23" t="s">
        <v>30</v>
      </c>
      <c r="AM18" s="24">
        <f>(AM8+AM12)/2</f>
        <v>20</v>
      </c>
      <c r="AN18" s="23" t="s">
        <v>30</v>
      </c>
      <c r="AO18" s="24">
        <f>(AO8+AO12)/2</f>
        <v>5</v>
      </c>
      <c r="AP18" s="23" t="s">
        <v>30</v>
      </c>
      <c r="AQ18" s="24">
        <f>(AQ8+AQ12)/2</f>
        <v>15.95</v>
      </c>
      <c r="AR18" s="23" t="s">
        <v>30</v>
      </c>
      <c r="AS18" s="24">
        <f>(AS8+AS12)/2</f>
        <v>2.5</v>
      </c>
      <c r="AT18" s="23" t="s">
        <v>30</v>
      </c>
      <c r="AU18" s="24">
        <f>(AU8+AU12)/2</f>
        <v>0</v>
      </c>
      <c r="AV18" s="23" t="s">
        <v>30</v>
      </c>
      <c r="AW18" s="24">
        <f>(AW8+AW12)/2</f>
        <v>0</v>
      </c>
      <c r="AX18" s="23" t="s">
        <v>30</v>
      </c>
      <c r="AY18" s="24">
        <f>(AY8+AY12)/2</f>
        <v>6.5</v>
      </c>
      <c r="AZ18" s="23" t="s">
        <v>30</v>
      </c>
      <c r="BA18" s="24">
        <f>(BA8+BA12)/2</f>
        <v>2.5</v>
      </c>
      <c r="BB18" s="23" t="s">
        <v>30</v>
      </c>
      <c r="BC18" s="24">
        <f>(BC8+BC12)/2</f>
        <v>6.7</v>
      </c>
      <c r="BD18" s="23" t="s">
        <v>30</v>
      </c>
      <c r="BE18" s="24">
        <f>(BE8+BE12)/2</f>
        <v>15</v>
      </c>
      <c r="BF18" s="23" t="s">
        <v>30</v>
      </c>
      <c r="BG18" s="24">
        <f>(BG8+BG12)/2</f>
        <v>15</v>
      </c>
      <c r="BH18" s="23" t="s">
        <v>30</v>
      </c>
      <c r="BI18" s="24">
        <f>(BI8+BI12)/2</f>
        <v>0</v>
      </c>
      <c r="BJ18" s="23" t="s">
        <v>30</v>
      </c>
      <c r="BK18" s="24">
        <f>(BK8+BK12)/2</f>
        <v>15</v>
      </c>
      <c r="BL18" s="23" t="s">
        <v>30</v>
      </c>
      <c r="BM18" s="63">
        <f>(BM8+BM12)/2</f>
        <v>2.5</v>
      </c>
      <c r="BN18" s="70">
        <f>(BN8+BN12)/8</f>
        <v>98.875</v>
      </c>
      <c r="BO18" s="23" t="s">
        <v>30</v>
      </c>
      <c r="BP18" s="25">
        <f>(BP8+BP12)/8</f>
        <v>4.934575868632157</v>
      </c>
    </row>
    <row r="19" spans="1:68" s="3" customFormat="1" x14ac:dyDescent="0.25"/>
    <row r="20" spans="1:68" s="3" customFormat="1" x14ac:dyDescent="0.25"/>
    <row r="21" spans="1:68" s="74" customFormat="1" ht="32.25" customHeight="1" x14ac:dyDescent="0.25">
      <c r="A21" s="91" t="s">
        <v>42</v>
      </c>
      <c r="B21" s="91"/>
      <c r="C21" s="91"/>
      <c r="D21" s="91"/>
      <c r="E21" s="91"/>
      <c r="F21" s="92" t="s">
        <v>69</v>
      </c>
      <c r="G21" s="92"/>
      <c r="H21" s="92"/>
      <c r="I21" s="91" t="s">
        <v>43</v>
      </c>
      <c r="J21" s="91"/>
      <c r="K21" s="91"/>
      <c r="L21" s="71"/>
      <c r="M21" s="71"/>
      <c r="N21" s="93"/>
      <c r="O21" s="93"/>
      <c r="P21" s="72"/>
      <c r="Q21" s="72"/>
      <c r="R21" s="73"/>
    </row>
    <row r="22" spans="1:68" s="3" customFormat="1" x14ac:dyDescent="0.25"/>
    <row r="23" spans="1:68" s="3" customFormat="1" x14ac:dyDescent="0.25"/>
    <row r="24" spans="1:68" s="3" customFormat="1" x14ac:dyDescent="0.25"/>
    <row r="25" spans="1:68" s="3" customFormat="1" x14ac:dyDescent="0.25"/>
    <row r="26" spans="1:68" s="3" customFormat="1" x14ac:dyDescent="0.25"/>
    <row r="27" spans="1:68" s="3" customFormat="1" x14ac:dyDescent="0.25"/>
    <row r="28" spans="1:68" s="3" customFormat="1" x14ac:dyDescent="0.25"/>
    <row r="29" spans="1:68" s="3" customFormat="1" x14ac:dyDescent="0.25"/>
    <row r="30" spans="1:68" s="3" customFormat="1" x14ac:dyDescent="0.25"/>
    <row r="31" spans="1:68" s="3" customFormat="1" x14ac:dyDescent="0.25"/>
    <row r="32" spans="1:68" s="3" customFormat="1" x14ac:dyDescent="0.25"/>
    <row r="33" spans="1:5" s="3" customFormat="1" x14ac:dyDescent="0.25"/>
    <row r="34" spans="1:5" s="3" customFormat="1" x14ac:dyDescent="0.25">
      <c r="A34" s="10" t="s">
        <v>44</v>
      </c>
      <c r="B34" s="10"/>
      <c r="C34" s="7"/>
      <c r="D34" s="7"/>
      <c r="E34" s="7"/>
    </row>
    <row r="35" spans="1:5" s="3" customFormat="1" ht="12.75" customHeight="1" x14ac:dyDescent="0.25">
      <c r="A35" s="10" t="s">
        <v>45</v>
      </c>
      <c r="B35" s="10"/>
      <c r="C35" s="7" t="s">
        <v>46</v>
      </c>
      <c r="D35" s="7"/>
      <c r="E35" s="7"/>
    </row>
    <row r="36" spans="1:5" s="3" customFormat="1" x14ac:dyDescent="0.25"/>
  </sheetData>
  <mergeCells count="46">
    <mergeCell ref="BH6:BI6"/>
    <mergeCell ref="BJ6:BK6"/>
    <mergeCell ref="AH6:AI6"/>
    <mergeCell ref="AJ6:AK6"/>
    <mergeCell ref="A1:AC1"/>
    <mergeCell ref="A2:AC2"/>
    <mergeCell ref="A3:AC3"/>
    <mergeCell ref="A4:AC4"/>
    <mergeCell ref="AD6:AE6"/>
    <mergeCell ref="X6:Y6"/>
    <mergeCell ref="R6:S6"/>
    <mergeCell ref="T6:U6"/>
    <mergeCell ref="V6:W6"/>
    <mergeCell ref="A6:A7"/>
    <mergeCell ref="B6:B7"/>
    <mergeCell ref="C6:C7"/>
    <mergeCell ref="BN6:BP6"/>
    <mergeCell ref="Z6:AA6"/>
    <mergeCell ref="AB6:AC6"/>
    <mergeCell ref="AP6:AQ6"/>
    <mergeCell ref="BB6:BC6"/>
    <mergeCell ref="BD6:BE6"/>
    <mergeCell ref="BF6:BG6"/>
    <mergeCell ref="AX6:AY6"/>
    <mergeCell ref="AR6:AS6"/>
    <mergeCell ref="AL6:AM6"/>
    <mergeCell ref="AN6:AO6"/>
    <mergeCell ref="AF6:AG6"/>
    <mergeCell ref="BL6:BM6"/>
    <mergeCell ref="AT6:AU6"/>
    <mergeCell ref="AV6:AW6"/>
    <mergeCell ref="AZ6:BA6"/>
    <mergeCell ref="A21:E21"/>
    <mergeCell ref="F21:H21"/>
    <mergeCell ref="I21:K21"/>
    <mergeCell ref="N21:O21"/>
    <mergeCell ref="P6:Q6"/>
    <mergeCell ref="A18:B18"/>
    <mergeCell ref="A8:B8"/>
    <mergeCell ref="A12:B12"/>
    <mergeCell ref="L6:M6"/>
    <mergeCell ref="N6:O6"/>
    <mergeCell ref="J6:K6"/>
    <mergeCell ref="D6:E6"/>
    <mergeCell ref="F6:G6"/>
    <mergeCell ref="H6:I6"/>
  </mergeCells>
  <pageMargins left="0.70866141732283472" right="0.70866141732283472" top="0.74803149606299213" bottom="0.19685039370078741" header="0.31496062992125984" footer="0.31496062992125984"/>
  <pageSetup paperSize="9" scale="57" orientation="landscape" r:id="rId1"/>
  <rowBreaks count="1" manualBreakCount="1">
    <brk id="35" max="35" man="1"/>
  </rowBreaks>
  <colBreaks count="2" manualBreakCount="2">
    <brk id="29" max="24" man="1"/>
    <brk id="57" max="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zoomScaleNormal="100" workbookViewId="0">
      <selection activeCell="H28" sqref="H28"/>
    </sheetView>
  </sheetViews>
  <sheetFormatPr defaultRowHeight="15" x14ac:dyDescent="0.25"/>
  <cols>
    <col min="1" max="1" width="6.140625" style="75" customWidth="1"/>
    <col min="2" max="2" width="22.85546875" style="75" customWidth="1"/>
    <col min="3" max="3" width="13" style="75" customWidth="1"/>
    <col min="4" max="4" width="12.7109375" style="75" customWidth="1"/>
    <col min="5" max="5" width="12.85546875" style="75" customWidth="1"/>
    <col min="6" max="6" width="15.5703125" style="75" customWidth="1"/>
    <col min="7" max="16384" width="9.140625" style="75"/>
  </cols>
  <sheetData>
    <row r="1" spans="1:7" ht="46.5" customHeight="1" x14ac:dyDescent="0.25">
      <c r="A1" s="119" t="s">
        <v>79</v>
      </c>
      <c r="B1" s="119"/>
      <c r="C1" s="119"/>
      <c r="D1" s="119"/>
      <c r="E1" s="119"/>
      <c r="F1" s="119"/>
    </row>
    <row r="3" spans="1:7" ht="64.5" customHeight="1" x14ac:dyDescent="0.25">
      <c r="A3" s="120" t="s">
        <v>78</v>
      </c>
      <c r="B3" s="120" t="s">
        <v>2</v>
      </c>
      <c r="C3" s="120" t="s">
        <v>3</v>
      </c>
      <c r="D3" s="120" t="s">
        <v>77</v>
      </c>
      <c r="E3" s="120" t="s">
        <v>76</v>
      </c>
      <c r="F3" s="90" t="s">
        <v>75</v>
      </c>
    </row>
    <row r="4" spans="1:7" ht="25.5" x14ac:dyDescent="0.25">
      <c r="A4" s="120"/>
      <c r="B4" s="120"/>
      <c r="C4" s="120"/>
      <c r="D4" s="120"/>
      <c r="E4" s="120"/>
      <c r="F4" s="90" t="s">
        <v>74</v>
      </c>
    </row>
    <row r="5" spans="1:7" x14ac:dyDescent="0.25">
      <c r="A5" s="90">
        <v>1</v>
      </c>
      <c r="B5" s="90">
        <v>2</v>
      </c>
      <c r="C5" s="90">
        <v>3</v>
      </c>
      <c r="D5" s="90">
        <v>4</v>
      </c>
      <c r="E5" s="90">
        <v>5</v>
      </c>
      <c r="F5" s="90">
        <v>6</v>
      </c>
    </row>
    <row r="6" spans="1:7" ht="15" customHeight="1" x14ac:dyDescent="0.25">
      <c r="A6" s="121" t="s">
        <v>8</v>
      </c>
      <c r="B6" s="122"/>
      <c r="C6" s="123"/>
      <c r="D6" s="82">
        <f>SUM(D7:D9)</f>
        <v>397.29999999999995</v>
      </c>
      <c r="E6" s="82">
        <f>SUM(E7:E9)</f>
        <v>525</v>
      </c>
      <c r="F6" s="81">
        <f t="shared" ref="F6:F17" si="0">D6/E6</f>
        <v>0.75676190476190464</v>
      </c>
    </row>
    <row r="7" spans="1:7" x14ac:dyDescent="0.25">
      <c r="A7" s="89">
        <v>1</v>
      </c>
      <c r="B7" s="88" t="s">
        <v>70</v>
      </c>
      <c r="C7" s="87" t="s">
        <v>33</v>
      </c>
      <c r="D7" s="86">
        <v>112.7</v>
      </c>
      <c r="E7" s="86">
        <v>175</v>
      </c>
      <c r="F7" s="85">
        <f t="shared" si="0"/>
        <v>0.64400000000000002</v>
      </c>
      <c r="G7" s="84"/>
    </row>
    <row r="8" spans="1:7" x14ac:dyDescent="0.25">
      <c r="A8" s="89">
        <v>2</v>
      </c>
      <c r="B8" s="88" t="s">
        <v>12</v>
      </c>
      <c r="C8" s="87" t="s">
        <v>34</v>
      </c>
      <c r="D8" s="86">
        <v>144</v>
      </c>
      <c r="E8" s="86">
        <v>180</v>
      </c>
      <c r="F8" s="85">
        <f t="shared" si="0"/>
        <v>0.8</v>
      </c>
      <c r="G8" s="84"/>
    </row>
    <row r="9" spans="1:7" x14ac:dyDescent="0.25">
      <c r="A9" s="89">
        <v>3</v>
      </c>
      <c r="B9" s="88" t="s">
        <v>11</v>
      </c>
      <c r="C9" s="87" t="s">
        <v>32</v>
      </c>
      <c r="D9" s="86">
        <v>140.6</v>
      </c>
      <c r="E9" s="86">
        <v>170</v>
      </c>
      <c r="F9" s="85">
        <f t="shared" si="0"/>
        <v>0.82705882352941174</v>
      </c>
      <c r="G9" s="84"/>
    </row>
    <row r="10" spans="1:7" ht="15" customHeight="1" x14ac:dyDescent="0.25">
      <c r="A10" s="121" t="s">
        <v>9</v>
      </c>
      <c r="B10" s="122"/>
      <c r="C10" s="123"/>
      <c r="D10" s="82">
        <f>SUM(D11:D15)</f>
        <v>393.7</v>
      </c>
      <c r="E10" s="82">
        <f>SUM(E11:E15)</f>
        <v>500</v>
      </c>
      <c r="F10" s="81">
        <f t="shared" si="0"/>
        <v>0.78739999999999999</v>
      </c>
      <c r="G10" s="84"/>
    </row>
    <row r="11" spans="1:7" ht="15" customHeight="1" x14ac:dyDescent="0.25">
      <c r="A11" s="89">
        <v>1</v>
      </c>
      <c r="B11" s="88" t="s">
        <v>16</v>
      </c>
      <c r="C11" s="87" t="s">
        <v>38</v>
      </c>
      <c r="D11" s="86">
        <v>78.599999999999994</v>
      </c>
      <c r="E11" s="86">
        <v>110</v>
      </c>
      <c r="F11" s="85">
        <f t="shared" si="0"/>
        <v>0.71454545454545448</v>
      </c>
      <c r="G11" s="84"/>
    </row>
    <row r="12" spans="1:7" ht="15" customHeight="1" x14ac:dyDescent="0.25">
      <c r="A12" s="89">
        <v>2</v>
      </c>
      <c r="B12" s="88" t="s">
        <v>15</v>
      </c>
      <c r="C12" s="87" t="s">
        <v>37</v>
      </c>
      <c r="D12" s="86">
        <v>62.5</v>
      </c>
      <c r="E12" s="86">
        <v>85</v>
      </c>
      <c r="F12" s="85">
        <f t="shared" si="0"/>
        <v>0.73529411764705888</v>
      </c>
      <c r="G12" s="84"/>
    </row>
    <row r="13" spans="1:7" ht="15" customHeight="1" x14ac:dyDescent="0.25">
      <c r="A13" s="89">
        <v>3</v>
      </c>
      <c r="B13" s="88" t="s">
        <v>14</v>
      </c>
      <c r="C13" s="87" t="s">
        <v>36</v>
      </c>
      <c r="D13" s="86">
        <v>87.3</v>
      </c>
      <c r="E13" s="86">
        <v>110</v>
      </c>
      <c r="F13" s="85">
        <f t="shared" si="0"/>
        <v>0.79363636363636358</v>
      </c>
      <c r="G13" s="84"/>
    </row>
    <row r="14" spans="1:7" x14ac:dyDescent="0.25">
      <c r="A14" s="89">
        <v>4</v>
      </c>
      <c r="B14" s="88" t="s">
        <v>13</v>
      </c>
      <c r="C14" s="87" t="s">
        <v>35</v>
      </c>
      <c r="D14" s="86">
        <v>93.1</v>
      </c>
      <c r="E14" s="86">
        <v>110</v>
      </c>
      <c r="F14" s="85">
        <f t="shared" si="0"/>
        <v>0.84636363636363632</v>
      </c>
      <c r="G14" s="84"/>
    </row>
    <row r="15" spans="1:7" x14ac:dyDescent="0.25">
      <c r="A15" s="89">
        <v>5</v>
      </c>
      <c r="B15" s="88" t="s">
        <v>17</v>
      </c>
      <c r="C15" s="87" t="s">
        <v>39</v>
      </c>
      <c r="D15" s="86">
        <v>72.2</v>
      </c>
      <c r="E15" s="86">
        <v>85</v>
      </c>
      <c r="F15" s="85">
        <f t="shared" si="0"/>
        <v>0.84941176470588242</v>
      </c>
      <c r="G15" s="84"/>
    </row>
    <row r="16" spans="1:7" x14ac:dyDescent="0.25">
      <c r="A16" s="118" t="s">
        <v>73</v>
      </c>
      <c r="B16" s="118"/>
      <c r="C16" s="83" t="s">
        <v>30</v>
      </c>
      <c r="D16" s="82">
        <f>D6+D10</f>
        <v>791</v>
      </c>
      <c r="E16" s="82">
        <f>E6+E10</f>
        <v>1025</v>
      </c>
      <c r="F16" s="81">
        <f t="shared" si="0"/>
        <v>0.77170731707317075</v>
      </c>
    </row>
    <row r="17" spans="1:18" ht="36" customHeight="1" x14ac:dyDescent="0.25">
      <c r="A17" s="118" t="s">
        <v>10</v>
      </c>
      <c r="B17" s="118"/>
      <c r="C17" s="83" t="s">
        <v>30</v>
      </c>
      <c r="D17" s="82">
        <f>D16/8</f>
        <v>98.875</v>
      </c>
      <c r="E17" s="82">
        <f>E16/8</f>
        <v>128.125</v>
      </c>
      <c r="F17" s="81">
        <f t="shared" si="0"/>
        <v>0.77170731707317075</v>
      </c>
    </row>
    <row r="19" spans="1:18" s="77" customFormat="1" ht="33" customHeight="1" x14ac:dyDescent="0.2">
      <c r="A19" s="116" t="s">
        <v>42</v>
      </c>
      <c r="B19" s="116"/>
      <c r="C19" s="115" t="s">
        <v>72</v>
      </c>
      <c r="D19" s="115"/>
      <c r="E19" s="116" t="s">
        <v>43</v>
      </c>
      <c r="F19" s="116"/>
      <c r="G19" s="80"/>
      <c r="H19" s="80"/>
      <c r="I19" s="80"/>
      <c r="J19" s="80"/>
      <c r="K19" s="80"/>
      <c r="L19" s="80"/>
      <c r="M19" s="80"/>
      <c r="N19" s="117"/>
      <c r="O19" s="117"/>
      <c r="P19" s="79"/>
      <c r="Q19" s="79"/>
      <c r="R19" s="78"/>
    </row>
    <row r="20" spans="1:18" s="77" customFormat="1" ht="12.75" x14ac:dyDescent="0.2"/>
    <row r="22" spans="1:18" x14ac:dyDescent="0.25">
      <c r="A22" s="114" t="s">
        <v>44</v>
      </c>
      <c r="B22" s="114"/>
      <c r="C22" s="76"/>
      <c r="D22" s="76"/>
      <c r="E22" s="76"/>
    </row>
    <row r="23" spans="1:18" ht="12.75" customHeight="1" x14ac:dyDescent="0.25">
      <c r="A23" s="114" t="s">
        <v>71</v>
      </c>
      <c r="B23" s="114"/>
      <c r="C23" s="76"/>
      <c r="D23" s="76"/>
      <c r="E23" s="76"/>
    </row>
  </sheetData>
  <mergeCells count="16">
    <mergeCell ref="A17:B17"/>
    <mergeCell ref="A1:F1"/>
    <mergeCell ref="A3:A4"/>
    <mergeCell ref="B3:B4"/>
    <mergeCell ref="C3:C4"/>
    <mergeCell ref="D3:D4"/>
    <mergeCell ref="E3:E4"/>
    <mergeCell ref="A16:B16"/>
    <mergeCell ref="A6:C6"/>
    <mergeCell ref="A10:C10"/>
    <mergeCell ref="A22:B22"/>
    <mergeCell ref="A23:B23"/>
    <mergeCell ref="C19:D19"/>
    <mergeCell ref="E19:F19"/>
    <mergeCell ref="N19:O19"/>
    <mergeCell ref="A19:B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Показатели</vt:lpstr>
      <vt:lpstr>Индекс качества</vt:lpstr>
      <vt:lpstr>'Индекс качества'!Область_печати</vt:lpstr>
      <vt:lpstr>Показатели!Область_печати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Райнич Андрей Александрович</dc:creator>
  <cp:lastModifiedBy>Райнич Андрей Александрович</cp:lastModifiedBy>
  <cp:lastPrinted>2026-03-04T11:11:14Z</cp:lastPrinted>
  <dcterms:created xsi:type="dcterms:W3CDTF">2025-11-11T09:42:45Z</dcterms:created>
  <dcterms:modified xsi:type="dcterms:W3CDTF">2026-03-05T09:54:42Z</dcterms:modified>
</cp:coreProperties>
</file>